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3">'表三'!$A$1:$J$90</definedName>
    <definedName name="_xlnm.Print_Titles" localSheetId="2">'表二'!$1:$4</definedName>
    <definedName name="_xlnm.Print_Titles" localSheetId="3">'表三'!$1:$5</definedName>
    <definedName name="_xlnm.Print_Titles" localSheetId="4">'表四'!$1:$5</definedName>
    <definedName name="_xlnm.Print_Titles" localSheetId="1">'表一'!$1:$4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<sst xmlns="http://schemas.openxmlformats.org/spreadsheetml/2006/main" count="1596" uniqueCount="1217">
  <si>
    <t xml:space="preserve"> </t>
  </si>
  <si>
    <t>地区名称</t>
  </si>
  <si>
    <t>北京市</t>
  </si>
  <si>
    <t>2021年调整预算表</t>
  </si>
  <si>
    <t>天津市</t>
  </si>
  <si>
    <t>河北省</t>
  </si>
  <si>
    <t>山西省</t>
  </si>
  <si>
    <t>内蒙古自治区</t>
  </si>
  <si>
    <t>表一</t>
  </si>
  <si>
    <t>2021年一般公共预算收入调整表</t>
  </si>
  <si>
    <t>单位：万元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</si>
  <si>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</si>
  <si>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</si>
  <si>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</si>
  <si>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调整额</t>
  </si>
  <si>
    <t>调整预算数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</si>
  <si>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</si>
  <si>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</si>
  <si>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</si>
  <si>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</si>
  <si>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</si>
  <si>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</si>
  <si>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</si>
  <si>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</si>
  <si>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</si>
  <si>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</si>
  <si>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</si>
  <si>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</si>
  <si>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</si>
  <si>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</si>
  <si>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</si>
  <si>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</si>
  <si>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</si>
  <si>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</si>
  <si>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</si>
  <si>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</si>
  <si>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</si>
  <si>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</si>
  <si>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</si>
  <si>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</si>
  <si>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</si>
  <si>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</si>
  <si>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</si>
  <si>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</si>
  <si>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2021年一般公共预算支出调整表</t>
  </si>
  <si>
    <t>项目</t>
  </si>
  <si>
    <t>调整后预算数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</si>
  <si>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</si>
  <si>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</si>
  <si>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</si>
  <si>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</si>
  <si>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</si>
  <si>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</si>
  <si>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</si>
  <si>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</si>
  <si>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</si>
  <si>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</si>
  <si>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</si>
  <si>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</si>
  <si>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</si>
  <si>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</si>
  <si>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</si>
  <si>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</si>
  <si>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</si>
  <si>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</si>
  <si>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</si>
  <si>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</si>
  <si>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</si>
  <si>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</si>
  <si>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</si>
  <si>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</si>
  <si>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</si>
  <si>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</si>
  <si>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</si>
  <si>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</si>
  <si>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</si>
  <si>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</si>
  <si>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</si>
  <si>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</si>
  <si>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</si>
  <si>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</si>
  <si>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</si>
  <si>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</si>
  <si>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</si>
  <si>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</si>
  <si>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</si>
  <si>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</si>
  <si>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</si>
  <si>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</si>
  <si>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</si>
  <si>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</si>
  <si>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</si>
  <si>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</si>
  <si>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</si>
  <si>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</si>
  <si>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</si>
  <si>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</si>
  <si>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</si>
  <si>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</si>
  <si>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</si>
  <si>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</si>
  <si>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</si>
  <si>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</si>
  <si>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</si>
  <si>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</si>
  <si>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</si>
  <si>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</si>
  <si>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</si>
  <si>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</si>
  <si>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</si>
  <si>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</si>
  <si>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</si>
  <si>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</si>
  <si>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</si>
  <si>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</si>
  <si>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</si>
  <si>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</si>
  <si>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</si>
  <si>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</si>
  <si>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</si>
  <si>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</si>
  <si>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</si>
  <si>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</si>
  <si>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</si>
  <si>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</si>
  <si>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</si>
  <si>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</si>
  <si>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</si>
  <si>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</si>
  <si>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</si>
  <si>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</si>
  <si>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</si>
  <si>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</si>
  <si>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</si>
  <si>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</si>
  <si>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</si>
  <si>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</si>
  <si>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</si>
  <si>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</si>
  <si>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</si>
  <si>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</si>
  <si>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</si>
  <si>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</si>
  <si>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</si>
  <si>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</si>
  <si>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</si>
  <si>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</si>
  <si>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</si>
  <si>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</si>
  <si>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</si>
  <si>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</si>
  <si>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</si>
  <si>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</si>
  <si>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</si>
  <si>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</si>
  <si>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</si>
  <si>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</si>
  <si>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</si>
  <si>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</si>
  <si>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</si>
  <si>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</si>
  <si>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</si>
  <si>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</si>
  <si>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</si>
  <si>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</si>
  <si>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</si>
  <si>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</si>
  <si>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</si>
  <si>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</si>
  <si>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</si>
  <si>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</si>
  <si>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</si>
  <si>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</si>
  <si>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</si>
  <si>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</si>
  <si>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</si>
  <si>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</si>
  <si>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</si>
  <si>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</si>
  <si>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</si>
  <si>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</si>
  <si>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</si>
  <si>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</si>
  <si>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</si>
  <si>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</si>
  <si>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</si>
  <si>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</si>
  <si>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</si>
  <si>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</si>
  <si>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</si>
  <si>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</si>
  <si>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</si>
  <si>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</si>
  <si>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</si>
  <si>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</si>
  <si>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</si>
  <si>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</si>
  <si>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</si>
  <si>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</si>
  <si>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</si>
  <si>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</si>
  <si>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</si>
  <si>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</si>
  <si>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</si>
  <si>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</si>
  <si>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</si>
  <si>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</si>
  <si>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</si>
  <si>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</si>
  <si>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</si>
  <si>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</si>
  <si>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</si>
  <si>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</si>
  <si>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</si>
  <si>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</si>
  <si>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</si>
  <si>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</si>
  <si>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</si>
  <si>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</si>
  <si>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</si>
  <si>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</si>
  <si>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</si>
  <si>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</si>
  <si>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</si>
  <si>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</si>
  <si>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</si>
  <si>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</si>
  <si>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</si>
  <si>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</si>
  <si>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</si>
  <si>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</si>
  <si>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</si>
  <si>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</si>
  <si>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</si>
  <si>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</si>
  <si>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</si>
  <si>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</si>
  <si>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</si>
  <si>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</si>
  <si>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</si>
  <si>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</si>
  <si>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</si>
  <si>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</si>
  <si>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</si>
  <si>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</si>
  <si>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</si>
  <si>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</si>
  <si>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</si>
  <si>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</si>
  <si>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</si>
  <si>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</si>
  <si>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</si>
  <si>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</si>
  <si>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</si>
  <si>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</si>
  <si>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</si>
  <si>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</si>
  <si>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</si>
  <si>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</si>
  <si>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</si>
  <si>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</si>
  <si>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</si>
  <si>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</si>
  <si>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</si>
  <si>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</si>
  <si>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</si>
  <si>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</si>
  <si>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</si>
  <si>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</si>
  <si>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</si>
  <si>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</si>
  <si>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</si>
  <si>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</si>
  <si>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</si>
  <si>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</si>
  <si>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</si>
  <si>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</si>
  <si>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</si>
  <si>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</si>
  <si>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</si>
  <si>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</si>
  <si>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</si>
  <si>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</si>
  <si>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</si>
  <si>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</si>
  <si>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</si>
  <si>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</si>
  <si>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</si>
  <si>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</si>
  <si>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</si>
  <si>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</si>
  <si>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</si>
  <si>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</si>
  <si>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</si>
  <si>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</si>
  <si>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</si>
  <si>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</si>
  <si>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</si>
  <si>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</si>
  <si>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</si>
  <si>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</si>
  <si>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</si>
  <si>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</si>
  <si>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</si>
  <si>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</si>
  <si>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</si>
  <si>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</si>
  <si>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</si>
  <si>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</si>
  <si>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</si>
  <si>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</si>
  <si>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</si>
  <si>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</si>
  <si>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</si>
  <si>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</si>
  <si>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</si>
  <si>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</si>
  <si>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</si>
  <si>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</si>
  <si>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</si>
  <si>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</si>
  <si>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</si>
  <si>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</si>
  <si>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</si>
  <si>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</si>
  <si>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</si>
  <si>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</si>
  <si>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</si>
  <si>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</si>
  <si>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</si>
  <si>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</si>
  <si>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</si>
  <si>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</si>
  <si>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</si>
  <si>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</si>
  <si>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</si>
  <si>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</si>
  <si>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</si>
  <si>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</si>
  <si>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</si>
  <si>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</si>
  <si>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</si>
  <si>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</si>
  <si>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</si>
  <si>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</si>
  <si>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</si>
  <si>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</si>
  <si>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</si>
  <si>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</si>
  <si>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</si>
  <si>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</si>
  <si>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</si>
  <si>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</si>
  <si>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</si>
  <si>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</si>
  <si>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</si>
  <si>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</si>
  <si>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</si>
  <si>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</si>
  <si>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</si>
  <si>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</si>
  <si>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</si>
  <si>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</si>
  <si>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</si>
  <si>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</si>
  <si>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</si>
  <si>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</si>
  <si>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</si>
  <si>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</si>
  <si>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</si>
  <si>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</si>
  <si>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</si>
  <si>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</si>
  <si>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</si>
  <si>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</si>
  <si>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</si>
  <si>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</si>
  <si>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</si>
  <si>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</si>
  <si>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</si>
  <si>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</si>
  <si>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</si>
  <si>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</si>
  <si>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</si>
  <si>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</si>
  <si>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</si>
  <si>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</si>
  <si>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</si>
  <si>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</si>
  <si>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</si>
  <si>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</si>
  <si>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</si>
  <si>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</si>
  <si>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</si>
  <si>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</si>
  <si>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</si>
  <si>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</si>
  <si>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</si>
  <si>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</si>
  <si>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</si>
  <si>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</si>
  <si>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</si>
  <si>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</si>
  <si>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</si>
  <si>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</si>
  <si>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</si>
  <si>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</si>
  <si>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</si>
  <si>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</si>
  <si>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</si>
  <si>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</si>
  <si>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</si>
  <si>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</si>
  <si>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</si>
  <si>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</si>
  <si>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</si>
  <si>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</si>
  <si>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</si>
  <si>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</si>
  <si>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</si>
  <si>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</si>
  <si>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</si>
  <si>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</si>
  <si>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</si>
  <si>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</si>
  <si>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</si>
  <si>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</si>
  <si>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</si>
  <si>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</si>
  <si>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</si>
  <si>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</si>
  <si>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</si>
  <si>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</si>
  <si>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</si>
  <si>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</si>
  <si>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</si>
  <si>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</si>
  <si>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</si>
  <si>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</si>
  <si>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</si>
  <si>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</si>
  <si>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</si>
  <si>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</si>
  <si>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</si>
  <si>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</si>
  <si>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</si>
  <si>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</si>
  <si>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</si>
  <si>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</si>
  <si>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</si>
  <si>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</si>
  <si>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</si>
  <si>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</si>
  <si>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</si>
  <si>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</si>
  <si>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</si>
  <si>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</si>
  <si>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</si>
  <si>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</si>
  <si>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</si>
  <si>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</si>
  <si>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</si>
  <si>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</si>
  <si>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</si>
  <si>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</si>
  <si>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</si>
  <si>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</si>
  <si>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</si>
  <si>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</si>
  <si>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</si>
  <si>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</si>
  <si>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</si>
  <si>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</si>
  <si>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</si>
  <si>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</si>
  <si>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</si>
  <si>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</si>
  <si>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</si>
  <si>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</si>
  <si>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</si>
  <si>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</si>
  <si>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</si>
  <si>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</si>
  <si>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</si>
  <si>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</si>
  <si>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</si>
  <si>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</si>
  <si>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</si>
  <si>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</si>
  <si>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</si>
  <si>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</si>
  <si>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</si>
  <si>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</si>
  <si>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</si>
  <si>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</si>
  <si>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</si>
  <si>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</si>
  <si>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</si>
  <si>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</si>
  <si>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</si>
  <si>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</si>
  <si>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</si>
  <si>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</si>
  <si>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</si>
  <si>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</si>
  <si>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</si>
  <si>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</si>
  <si>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</si>
  <si>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</si>
  <si>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</si>
  <si>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</si>
  <si>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</si>
  <si>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</si>
  <si>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</si>
  <si>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</si>
  <si>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</si>
  <si>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</si>
  <si>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</si>
  <si>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</si>
  <si>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</si>
  <si>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</si>
  <si>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</si>
  <si>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</si>
  <si>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</si>
  <si>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</si>
  <si>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</si>
  <si>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</si>
  <si>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</si>
  <si>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</si>
  <si>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</si>
  <si>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</si>
  <si>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</si>
  <si>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</si>
  <si>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</si>
  <si>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</si>
  <si>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</si>
  <si>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</si>
  <si>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</si>
  <si>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</si>
  <si>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</si>
  <si>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</si>
  <si>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</si>
  <si>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</si>
  <si>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</si>
  <si>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</si>
  <si>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</si>
  <si>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</si>
  <si>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</si>
  <si>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</si>
  <si>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</si>
  <si>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</si>
  <si>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</si>
  <si>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</si>
  <si>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</si>
  <si>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</si>
  <si>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</si>
  <si>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</si>
  <si>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</si>
  <si>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</si>
  <si>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</si>
  <si>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</si>
  <si>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</si>
  <si>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</si>
  <si>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</si>
  <si>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</si>
  <si>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</si>
  <si>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</si>
  <si>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</si>
  <si>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</si>
  <si>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</si>
  <si>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</si>
  <si>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</si>
  <si>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</si>
  <si>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</si>
  <si>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</si>
  <si>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</si>
  <si>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</si>
  <si>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</si>
  <si>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</si>
  <si>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</si>
  <si>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</si>
  <si>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</si>
  <si>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</si>
  <si>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</si>
  <si>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</si>
  <si>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</si>
  <si>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</si>
  <si>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</si>
  <si>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</si>
  <si>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</si>
  <si>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</si>
  <si>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</si>
  <si>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</si>
  <si>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</si>
  <si>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</si>
  <si>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</si>
  <si>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</si>
  <si>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</si>
  <si>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</si>
  <si>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</si>
  <si>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</si>
  <si>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</si>
  <si>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</si>
  <si>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</si>
  <si>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</si>
  <si>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</si>
  <si>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</si>
  <si>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</si>
  <si>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</si>
  <si>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</si>
  <si>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</si>
  <si>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</si>
  <si>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</si>
  <si>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</si>
  <si>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</si>
  <si>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</si>
  <si>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</si>
  <si>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</si>
  <si>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</si>
  <si>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</si>
  <si>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</si>
  <si>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</si>
  <si>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</si>
  <si>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</si>
  <si>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</si>
  <si>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</si>
  <si>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</si>
  <si>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</si>
  <si>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</si>
  <si>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</si>
  <si>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</si>
  <si>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</si>
  <si>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</si>
  <si>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</si>
  <si>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</si>
  <si>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</si>
  <si>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</si>
  <si>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</si>
  <si>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</si>
  <si>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</si>
  <si>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</si>
  <si>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</si>
  <si>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</si>
  <si>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</si>
  <si>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</si>
  <si>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</si>
  <si>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</si>
  <si>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</si>
  <si>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</si>
  <si>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</si>
  <si>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</si>
  <si>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</si>
  <si>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</si>
  <si>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</si>
  <si>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</si>
  <si>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</si>
  <si>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</si>
  <si>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</si>
  <si>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</si>
  <si>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</si>
  <si>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</si>
  <si>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</si>
  <si>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</si>
  <si>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</si>
  <si>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</si>
  <si>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</si>
  <si>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</si>
  <si>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</si>
  <si>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</si>
  <si>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</si>
  <si>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</si>
  <si>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</si>
  <si>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</si>
  <si>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</si>
  <si>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</si>
  <si>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</si>
  <si>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</si>
  <si>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</si>
  <si>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</si>
  <si>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</si>
  <si>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</si>
  <si>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</si>
  <si>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</si>
  <si>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</si>
  <si>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</si>
  <si>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</si>
  <si>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</si>
  <si>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</si>
  <si>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</si>
  <si>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</si>
  <si>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</si>
  <si>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</si>
  <si>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</si>
  <si>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</si>
  <si>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</si>
  <si>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</si>
  <si>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</si>
  <si>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</si>
  <si>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</si>
  <si>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</si>
  <si>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</si>
  <si>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</si>
  <si>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</si>
  <si>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</si>
  <si>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</si>
  <si>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</si>
  <si>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</si>
  <si>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</si>
  <si>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</si>
  <si>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</si>
  <si>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</si>
  <si>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</si>
  <si>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</si>
  <si>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</si>
  <si>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</si>
  <si>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</si>
  <si>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</si>
  <si>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</si>
  <si>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</si>
  <si>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</si>
  <si>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</si>
  <si>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</si>
  <si>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</si>
  <si>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</si>
  <si>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</si>
  <si>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</si>
  <si>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</si>
  <si>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</si>
  <si>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</si>
  <si>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</si>
  <si>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</si>
  <si>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</si>
  <si>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</si>
  <si>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</si>
  <si>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</si>
  <si>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</si>
  <si>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</si>
  <si>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</si>
  <si>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</si>
  <si>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</si>
  <si>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</si>
  <si>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</si>
  <si>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</si>
  <si>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</si>
  <si>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</si>
  <si>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</si>
  <si>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</si>
  <si>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</si>
  <si>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</si>
  <si>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</si>
  <si>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</si>
  <si>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</si>
  <si>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</si>
  <si>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</si>
  <si>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</si>
  <si>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</si>
  <si>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</si>
  <si>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</si>
  <si>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</si>
  <si>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</si>
  <si>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</si>
  <si>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</si>
  <si>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</si>
  <si>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</si>
  <si>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</si>
  <si>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</si>
  <si>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</si>
  <si>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</si>
  <si>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</si>
  <si>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</si>
  <si>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</si>
  <si>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</si>
  <si>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</si>
  <si>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</si>
  <si>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</si>
  <si>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</si>
  <si>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</si>
  <si>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</si>
  <si>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</si>
  <si>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</si>
  <si>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</si>
  <si>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</si>
  <si>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</si>
  <si>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</si>
  <si>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</si>
  <si>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</si>
  <si>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</si>
  <si>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</si>
  <si>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</si>
  <si>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</si>
  <si>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</si>
  <si>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</si>
  <si>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</si>
  <si>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</si>
  <si>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</si>
  <si>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</si>
  <si>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</si>
  <si>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</si>
  <si>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</si>
  <si>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</si>
  <si>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</si>
  <si>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</si>
  <si>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</si>
  <si>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</si>
  <si>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</si>
  <si>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</si>
  <si>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</si>
  <si>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</si>
  <si>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</si>
  <si>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</si>
  <si>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</si>
  <si>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</si>
  <si>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</si>
  <si>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</si>
  <si>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</si>
  <si>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</si>
  <si>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</si>
  <si>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</si>
  <si>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</si>
  <si>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</si>
  <si>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</si>
  <si>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</si>
  <si>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</si>
  <si>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</si>
  <si>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</si>
  <si>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</si>
  <si>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</si>
  <si>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</si>
  <si>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</si>
  <si>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</si>
  <si>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</si>
  <si>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</si>
  <si>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</si>
  <si>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</si>
  <si>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</si>
  <si>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</si>
  <si>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</si>
  <si>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</si>
  <si>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</si>
  <si>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</si>
  <si>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</si>
  <si>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</si>
  <si>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</si>
  <si>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</si>
  <si>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</si>
  <si>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</si>
  <si>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</si>
  <si>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</si>
  <si>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</si>
  <si>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</si>
  <si>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</si>
  <si>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</si>
  <si>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</si>
  <si>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</si>
  <si>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</si>
  <si>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</si>
  <si>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</si>
  <si>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</si>
  <si>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</si>
  <si>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</si>
  <si>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</si>
  <si>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</si>
  <si>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</si>
  <si>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</si>
  <si>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</si>
  <si>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</si>
  <si>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</si>
  <si>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</si>
  <si>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</si>
  <si>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</si>
  <si>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</si>
  <si>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</si>
  <si>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</si>
  <si>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</si>
  <si>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</si>
  <si>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</si>
  <si>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</si>
  <si>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</si>
  <si>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</si>
  <si>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</si>
  <si>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</si>
  <si>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</si>
  <si>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</si>
  <si>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</si>
  <si>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</si>
  <si>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</si>
  <si>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</si>
  <si>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</si>
  <si>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</si>
  <si>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</si>
  <si>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</si>
  <si>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</si>
  <si>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</si>
  <si>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</si>
  <si>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</si>
  <si>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</si>
  <si>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</si>
  <si>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</si>
  <si>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</si>
  <si>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</si>
  <si>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</si>
  <si>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</si>
  <si>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</si>
  <si>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</si>
  <si>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</si>
  <si>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</si>
  <si>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</si>
  <si>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</si>
  <si>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</si>
  <si>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</si>
  <si>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</si>
  <si>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</si>
  <si>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</si>
  <si>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</si>
  <si>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</si>
  <si>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</si>
  <si>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</si>
  <si>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</si>
  <si>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</si>
  <si>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</si>
  <si>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</si>
  <si>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</si>
  <si>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</si>
  <si>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</si>
  <si>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</si>
  <si>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</si>
  <si>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</si>
  <si>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</si>
  <si>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</si>
  <si>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</si>
  <si>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</si>
  <si>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</si>
  <si>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</si>
  <si>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</si>
  <si>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</si>
  <si>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</si>
  <si>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</si>
  <si>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</si>
  <si>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</si>
  <si>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</si>
  <si>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</si>
  <si>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</si>
  <si>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</si>
  <si>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</si>
  <si>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</si>
  <si>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</si>
  <si>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</si>
  <si>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</si>
  <si>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</si>
  <si>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</si>
  <si>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</si>
  <si>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</si>
  <si>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</si>
  <si>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</si>
  <si>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</si>
  <si>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</si>
  <si>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</si>
  <si>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</si>
  <si>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</si>
  <si>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</si>
  <si>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</si>
  <si>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</si>
  <si>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</si>
  <si>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</si>
  <si>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</si>
  <si>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</si>
  <si>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</si>
  <si>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</si>
  <si>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</si>
  <si>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</si>
  <si>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</si>
  <si>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</si>
  <si>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</si>
  <si>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</si>
  <si>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</si>
  <si>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</si>
  <si>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</si>
  <si>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</si>
  <si>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</si>
  <si>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</si>
  <si>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</si>
  <si>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</si>
  <si>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</si>
  <si>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</si>
  <si>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</si>
  <si>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</si>
  <si>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</si>
  <si>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</si>
  <si>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</si>
  <si>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</si>
  <si>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</si>
  <si>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</si>
  <si>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</si>
  <si>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</si>
  <si>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</si>
  <si>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</si>
  <si>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</si>
  <si>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</si>
  <si>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</si>
  <si>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</si>
  <si>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</si>
  <si>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</si>
  <si>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</si>
  <si>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</si>
  <si>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</si>
  <si>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</si>
  <si>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</si>
  <si>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</si>
  <si>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</si>
  <si>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</si>
  <si>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表三</t>
  </si>
  <si>
    <t>2021年一般公共预算收支平衡表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</si>
  <si>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</si>
  <si>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</si>
  <si>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</si>
  <si>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</si>
  <si>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</si>
  <si>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</si>
  <si>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</si>
  <si>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</si>
  <si>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</si>
  <si>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</si>
  <si>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</si>
  <si>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</si>
  <si>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</si>
  <si>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</si>
  <si>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</si>
  <si>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</si>
  <si>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</si>
  <si>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</si>
  <si>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</si>
  <si>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</si>
  <si>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</si>
  <si>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</si>
  <si>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</si>
  <si>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</si>
  <si>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</si>
  <si>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</si>
  <si>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</si>
  <si>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</si>
  <si>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</si>
  <si>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</si>
  <si>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</si>
  <si>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</si>
  <si>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</si>
  <si>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</si>
  <si>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</si>
  <si>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</si>
  <si>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</si>
  <si>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</si>
  <si>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</si>
  <si>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</si>
  <si>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</si>
  <si>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</si>
  <si>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</si>
  <si>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</si>
  <si>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</si>
  <si>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</si>
  <si>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</si>
  <si>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</si>
  <si>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</si>
  <si>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</si>
  <si>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</si>
  <si>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</si>
  <si>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</si>
  <si>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</si>
  <si>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</si>
  <si>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</si>
  <si>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</si>
  <si>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</si>
  <si>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</si>
  <si>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</si>
  <si>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</si>
  <si>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</si>
  <si>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</si>
  <si>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</si>
  <si>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</si>
  <si>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</si>
  <si>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</si>
  <si>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</si>
  <si>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</si>
  <si>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</si>
  <si>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</si>
  <si>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</si>
  <si>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</si>
  <si>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</si>
  <si>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</si>
  <si>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</si>
  <si>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</si>
  <si>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</si>
  <si>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</si>
  <si>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年终结余结转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</si>
  <si>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</si>
  <si>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</si>
  <si>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</si>
  <si>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</si>
  <si>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</si>
  <si>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</si>
  <si>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</si>
  <si>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</si>
  <si>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</si>
  <si>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</si>
  <si>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</si>
  <si>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</si>
  <si>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</si>
  <si>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</si>
  <si>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2021年政府性基金预算收支调整表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</si>
  <si>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</si>
  <si>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</si>
  <si>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调整数</t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</si>
  <si>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</si>
  <si>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</si>
  <si>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</si>
  <si>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</si>
  <si>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</si>
  <si>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</si>
  <si>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</si>
  <si>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</si>
  <si>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</si>
  <si>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</si>
  <si>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</si>
  <si>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</si>
  <si>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</si>
  <si>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</si>
  <si>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</si>
  <si>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</si>
  <si>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</si>
  <si>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</si>
  <si>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</si>
  <si>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</si>
  <si>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</si>
  <si>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</si>
  <si>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</si>
  <si>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</si>
  <si>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</si>
  <si>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国有土地使用权出让收入安排的支出</t>
  </si>
  <si>
    <t>十四、污水处理费收入</t>
  </si>
  <si>
    <t xml:space="preserve">    国有土地收益基金安排的支出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</si>
  <si>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</si>
  <si>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</si>
  <si>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</si>
  <si>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</si>
  <si>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</si>
  <si>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</si>
  <si>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</si>
  <si>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</si>
  <si>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</si>
  <si>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</si>
  <si>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</si>
  <si>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</si>
  <si>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</si>
  <si>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</si>
  <si>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</si>
  <si>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</si>
  <si>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</si>
  <si>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</si>
  <si>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</si>
  <si>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</si>
  <si>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</si>
  <si>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</si>
  <si>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</si>
  <si>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</si>
  <si>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</si>
  <si>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</si>
  <si>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</si>
  <si>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</si>
  <si>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</si>
  <si>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</si>
  <si>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</si>
  <si>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</si>
  <si>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</si>
  <si>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</si>
  <si>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</si>
  <si>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</si>
  <si>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十一、抗疫特别国债安排的支出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</si>
  <si>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</si>
  <si>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</si>
  <si>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</si>
  <si>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</si>
  <si>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</si>
  <si>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</si>
  <si>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</si>
  <si>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年终结余结转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</si>
  <si>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</si>
  <si>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</si>
  <si>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</si>
  <si>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</si>
  <si>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</si>
  <si>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表五</t>
  </si>
  <si>
    <t xml:space="preserve">                               2021年国有资本经营预算收支调整表</t>
  </si>
  <si>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</si>
  <si>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rPr>
        <sz val="10"/>
        <rFont val="宋体"/>
        <family val="0"/>
      </rP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</si>
  <si>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</si>
  <si>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</si>
  <si>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上年执行数</t>
  </si>
  <si>
    <t>2021年预算数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</si>
  <si>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</si>
  <si>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</si>
  <si>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</si>
  <si>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</si>
  <si>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</si>
  <si>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</si>
  <si>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</si>
  <si>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</si>
  <si>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</si>
  <si>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</si>
  <si>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本年收入合计</t>
  </si>
  <si>
    <t>本年支出合计</t>
  </si>
  <si>
    <t>国有资本经营预算转移支付收入</t>
  </si>
  <si>
    <t>国有资本经营预算转移支付支出</t>
  </si>
  <si>
    <t>国有资本经营预算上解收入</t>
  </si>
  <si>
    <t>国有资本经营预算上解支出</t>
  </si>
  <si>
    <t>上年结转</t>
  </si>
  <si>
    <t>国有资本经营预算调出资金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</si>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</sst>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1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5" applyNumberFormat="0" applyFill="0" applyAlignment="0" applyProtection="0"/>
    <xf numFmtId="0" fontId="40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37" fillId="12" borderId="0" applyNumberFormat="0" applyBorder="0" applyAlignment="0" applyProtection="0"/>
    <xf numFmtId="0" fontId="40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 vertical="center"/>
      <protection/>
    </xf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5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3" fontId="1" fillId="30" borderId="13" xfId="0" applyNumberFormat="1" applyFont="1" applyFill="1" applyBorder="1" applyAlignment="1" applyProtection="1">
      <alignment vertical="center"/>
      <protection/>
    </xf>
    <xf numFmtId="0" fontId="1" fillId="30" borderId="13" xfId="0" applyFont="1" applyFill="1" applyBorder="1" applyAlignment="1">
      <alignment vertical="center"/>
    </xf>
    <xf numFmtId="0" fontId="9" fillId="30" borderId="15" xfId="0" applyFont="1" applyFill="1" applyBorder="1" applyAlignment="1">
      <alignment horizontal="center" vertical="center"/>
    </xf>
    <xf numFmtId="3" fontId="1" fillId="30" borderId="13" xfId="0" applyNumberFormat="1" applyFont="1" applyFill="1" applyBorder="1" applyAlignment="1" applyProtection="1">
      <alignment horizontal="left" vertical="center"/>
      <protection/>
    </xf>
    <xf numFmtId="3" fontId="10" fillId="30" borderId="13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3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left" vertical="center"/>
    </xf>
    <xf numFmtId="0" fontId="1" fillId="0" borderId="13" xfId="68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3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1" fontId="10" fillId="30" borderId="13" xfId="0" applyNumberFormat="1" applyFont="1" applyFill="1" applyBorder="1" applyAlignment="1" applyProtection="1">
      <alignment vertical="center"/>
      <protection locked="0"/>
    </xf>
    <xf numFmtId="0" fontId="10" fillId="30" borderId="1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" fontId="0" fillId="0" borderId="13" xfId="0" applyNumberFormat="1" applyFont="1" applyFill="1" applyBorder="1" applyAlignment="1" applyProtection="1">
      <alignment vertical="center"/>
      <protection locked="0"/>
    </xf>
    <xf numFmtId="1" fontId="1" fillId="3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6" fontId="0" fillId="30" borderId="0" xfId="0" applyNumberFormat="1" applyFont="1" applyFill="1" applyAlignment="1">
      <alignment vertical="center"/>
    </xf>
    <xf numFmtId="176" fontId="0" fillId="30" borderId="0" xfId="0" applyNumberFormat="1" applyFont="1" applyFill="1" applyAlignment="1">
      <alignment horizontal="right" vertical="center"/>
    </xf>
    <xf numFmtId="0" fontId="6" fillId="30" borderId="13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 wrapText="1"/>
    </xf>
    <xf numFmtId="176" fontId="6" fillId="30" borderId="13" xfId="0" applyNumberFormat="1" applyFont="1" applyFill="1" applyBorder="1" applyAlignment="1">
      <alignment horizontal="center" vertical="center"/>
    </xf>
    <xf numFmtId="1" fontId="1" fillId="30" borderId="13" xfId="0" applyNumberFormat="1" applyFont="1" applyFill="1" applyBorder="1" applyAlignment="1">
      <alignment vertical="center"/>
    </xf>
    <xf numFmtId="176" fontId="1" fillId="30" borderId="13" xfId="0" applyNumberFormat="1" applyFont="1" applyFill="1" applyBorder="1" applyAlignment="1">
      <alignment vertical="center"/>
    </xf>
    <xf numFmtId="176" fontId="1" fillId="30" borderId="13" xfId="0" applyNumberFormat="1" applyFont="1" applyFill="1" applyBorder="1" applyAlignment="1" applyProtection="1">
      <alignment horizontal="left" vertical="center"/>
      <protection locked="0"/>
    </xf>
    <xf numFmtId="176" fontId="0" fillId="30" borderId="13" xfId="0" applyNumberFormat="1" applyFont="1" applyFill="1" applyBorder="1" applyAlignment="1" applyProtection="1">
      <alignment horizontal="right" vertical="center"/>
      <protection/>
    </xf>
    <xf numFmtId="177" fontId="1" fillId="30" borderId="13" xfId="0" applyNumberFormat="1" applyFont="1" applyFill="1" applyBorder="1" applyAlignment="1" applyProtection="1">
      <alignment horizontal="left" vertical="center"/>
      <protection locked="0"/>
    </xf>
    <xf numFmtId="176" fontId="1" fillId="30" borderId="15" xfId="0" applyNumberFormat="1" applyFont="1" applyFill="1" applyBorder="1" applyAlignment="1" applyProtection="1">
      <alignment horizontal="left" vertical="center"/>
      <protection locked="0"/>
    </xf>
    <xf numFmtId="176" fontId="0" fillId="30" borderId="13" xfId="0" applyNumberFormat="1" applyFont="1" applyFill="1" applyBorder="1" applyAlignment="1">
      <alignment vertical="center"/>
    </xf>
    <xf numFmtId="177" fontId="1" fillId="30" borderId="15" xfId="0" applyNumberFormat="1" applyFont="1" applyFill="1" applyBorder="1" applyAlignment="1" applyProtection="1">
      <alignment horizontal="left" vertical="center"/>
      <protection locked="0"/>
    </xf>
    <xf numFmtId="0" fontId="1" fillId="30" borderId="15" xfId="0" applyFont="1" applyFill="1" applyBorder="1" applyAlignment="1">
      <alignment vertical="center"/>
    </xf>
    <xf numFmtId="176" fontId="0" fillId="30" borderId="0" xfId="0" applyNumberFormat="1" applyFont="1" applyFill="1" applyBorder="1" applyAlignment="1">
      <alignment vertical="center"/>
    </xf>
    <xf numFmtId="0" fontId="9" fillId="30" borderId="13" xfId="0" applyFont="1" applyFill="1" applyBorder="1" applyAlignment="1">
      <alignment vertical="center"/>
    </xf>
    <xf numFmtId="176" fontId="9" fillId="30" borderId="13" xfId="0" applyNumberFormat="1" applyFont="1" applyFill="1" applyBorder="1" applyAlignment="1">
      <alignment vertical="center"/>
    </xf>
    <xf numFmtId="176" fontId="1" fillId="30" borderId="13" xfId="0" applyNumberFormat="1" applyFont="1" applyFill="1" applyBorder="1" applyAlignment="1" applyProtection="1">
      <alignment vertical="center"/>
      <protection locked="0"/>
    </xf>
    <xf numFmtId="0" fontId="1" fillId="30" borderId="13" xfId="0" applyNumberFormat="1" applyFont="1" applyFill="1" applyBorder="1" applyAlignment="1" applyProtection="1">
      <alignment vertical="center"/>
      <protection locked="0"/>
    </xf>
    <xf numFmtId="0" fontId="11" fillId="30" borderId="13" xfId="0" applyFont="1" applyFill="1" applyBorder="1" applyAlignment="1">
      <alignment vertical="center"/>
    </xf>
    <xf numFmtId="176" fontId="11" fillId="30" borderId="13" xfId="0" applyNumberFormat="1" applyFont="1" applyFill="1" applyBorder="1" applyAlignment="1">
      <alignment vertical="center"/>
    </xf>
    <xf numFmtId="0" fontId="1" fillId="30" borderId="13" xfId="0" applyFont="1" applyFill="1" applyBorder="1" applyAlignment="1">
      <alignment horizontal="left" vertical="center"/>
    </xf>
    <xf numFmtId="0" fontId="1" fillId="3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0" borderId="0" xfId="0" applyFont="1" applyFill="1" applyBorder="1" applyAlignment="1">
      <alignment vertical="center"/>
    </xf>
    <xf numFmtId="0" fontId="0" fillId="30" borderId="13" xfId="0" applyFont="1" applyFill="1" applyBorder="1" applyAlignment="1">
      <alignment vertical="center"/>
    </xf>
    <xf numFmtId="0" fontId="9" fillId="30" borderId="13" xfId="0" applyFont="1" applyFill="1" applyBorder="1" applyAlignment="1">
      <alignment horizontal="distributed" vertical="center"/>
    </xf>
    <xf numFmtId="1" fontId="0" fillId="30" borderId="13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0" fillId="30" borderId="0" xfId="0" applyFont="1" applyFill="1" applyAlignment="1">
      <alignment horizontal="right" vertical="center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Excel Built-in Normal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workbookViewId="0" topLeftCell="A1">
      <selection activeCell="A13" sqref="A13"/>
    </sheetView>
  </sheetViews>
  <sheetFormatPr defaultColWidth="9.00390625" defaultRowHeight="14.25"/>
  <cols>
    <col min="1" max="1" width="148.375" style="114" customWidth="1"/>
    <col min="2" max="2" width="9.00390625" style="114" hidden="1" customWidth="1"/>
    <col min="3" max="16384" width="9.00390625" style="114" customWidth="1"/>
  </cols>
  <sheetData>
    <row r="1" spans="1:2" ht="36.75" customHeight="1">
      <c r="A1" s="115" t="s">
        <v>0</v>
      </c>
      <c r="B1" s="114" t="s">
        <v>1</v>
      </c>
    </row>
    <row r="2" spans="1:2" ht="52.5" customHeight="1">
      <c r="A2" s="116"/>
      <c r="B2" s="114" t="s">
        <v>2</v>
      </c>
    </row>
    <row r="3" spans="1:2" ht="178.5" customHeight="1">
      <c r="A3" s="117" t="s">
        <v>3</v>
      </c>
      <c r="B3" s="114" t="s">
        <v>4</v>
      </c>
    </row>
    <row r="4" spans="1:2" ht="51.75" customHeight="1">
      <c r="A4" s="117" t="s">
        <v>0</v>
      </c>
      <c r="B4" s="114" t="s">
        <v>5</v>
      </c>
    </row>
    <row r="5" spans="1:2" ht="33" customHeight="1">
      <c r="A5" s="118"/>
      <c r="B5" s="114" t="s">
        <v>6</v>
      </c>
    </row>
    <row r="6" spans="1:2" ht="42" customHeight="1">
      <c r="A6" s="118"/>
      <c r="B6" s="114" t="s">
        <v>7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="93" zoomScaleNormal="93" workbookViewId="0" topLeftCell="A1">
      <pane ySplit="4" topLeftCell="A5" activePane="bottomLeft" state="frozen"/>
      <selection pane="bottomLeft" activeCell="I12" sqref="I12"/>
    </sheetView>
  </sheetViews>
  <sheetFormatPr defaultColWidth="9.00390625" defaultRowHeight="14.25"/>
  <cols>
    <col min="1" max="1" width="36.75390625" style="1" customWidth="1"/>
    <col min="2" max="2" width="22.00390625" style="1" hidden="1" customWidth="1"/>
    <col min="3" max="4" width="25.375" style="1" customWidth="1"/>
    <col min="5" max="5" width="30.625" style="1" customWidth="1"/>
    <col min="6" max="16384" width="9.00390625" style="1" customWidth="1"/>
  </cols>
  <sheetData>
    <row r="1" spans="1:6" s="25" customFormat="1" ht="14.25">
      <c r="A1" s="107" t="s">
        <v>8</v>
      </c>
      <c r="F1" s="108"/>
    </row>
    <row r="2" spans="1:6" s="25" customFormat="1" ht="20.25">
      <c r="A2" s="109" t="s">
        <v>9</v>
      </c>
      <c r="B2" s="109"/>
      <c r="C2" s="109"/>
      <c r="D2" s="109"/>
      <c r="E2" s="109"/>
      <c r="F2" s="110"/>
    </row>
    <row r="3" spans="1:5" ht="20.25" customHeight="1">
      <c r="A3" s="4"/>
      <c r="E3" s="111" t="s">
        <v>10</v>
      </c>
    </row>
    <row r="4" spans="1:5" ht="31.5" customHeight="1">
      <c r="A4" s="31" t="s">
        <v>11</v>
      </c>
      <c r="B4" s="32" t="s">
        <v>12</v>
      </c>
      <c r="C4" s="31" t="s">
        <v>13</v>
      </c>
      <c r="D4" s="31" t="s">
        <v>14</v>
      </c>
      <c r="E4" s="31" t="s">
        <v>15</v>
      </c>
    </row>
    <row r="5" spans="1:5" ht="19.5" customHeight="1">
      <c r="A5" s="39" t="s">
        <v>16</v>
      </c>
      <c r="B5" s="39">
        <f>SUM(B6:B21)</f>
        <v>58907</v>
      </c>
      <c r="C5" s="39">
        <f>SUM(C6:C21)</f>
        <v>68100</v>
      </c>
      <c r="D5" s="39">
        <f>E5-C5</f>
        <v>6596</v>
      </c>
      <c r="E5" s="39">
        <f>SUM(E6:E21)</f>
        <v>74696</v>
      </c>
    </row>
    <row r="6" spans="1:5" ht="19.5" customHeight="1">
      <c r="A6" s="39" t="s">
        <v>17</v>
      </c>
      <c r="B6" s="39">
        <v>19114</v>
      </c>
      <c r="C6" s="39">
        <v>22100</v>
      </c>
      <c r="D6" s="39">
        <f aca="true" t="shared" si="0" ref="D6:D33">E6-C6</f>
        <v>5000</v>
      </c>
      <c r="E6" s="39">
        <v>27100</v>
      </c>
    </row>
    <row r="7" spans="1:5" ht="19.5" customHeight="1">
      <c r="A7" s="39" t="s">
        <v>18</v>
      </c>
      <c r="B7" s="39">
        <v>3009</v>
      </c>
      <c r="C7" s="39">
        <v>3100</v>
      </c>
      <c r="D7" s="39">
        <f t="shared" si="0"/>
        <v>1400</v>
      </c>
      <c r="E7" s="39">
        <v>4500</v>
      </c>
    </row>
    <row r="8" spans="1:5" ht="19.5" customHeight="1">
      <c r="A8" s="39" t="s">
        <v>19</v>
      </c>
      <c r="B8" s="39"/>
      <c r="C8" s="39"/>
      <c r="D8" s="39">
        <f t="shared" si="0"/>
        <v>0</v>
      </c>
      <c r="E8" s="39"/>
    </row>
    <row r="9" spans="1:5" ht="19.5" customHeight="1">
      <c r="A9" s="39" t="s">
        <v>20</v>
      </c>
      <c r="B9" s="39">
        <v>1248</v>
      </c>
      <c r="C9" s="39">
        <v>1600</v>
      </c>
      <c r="D9" s="39">
        <f t="shared" si="0"/>
        <v>0</v>
      </c>
      <c r="E9" s="39">
        <v>1600</v>
      </c>
    </row>
    <row r="10" spans="1:5" ht="19.5" customHeight="1">
      <c r="A10" s="39" t="s">
        <v>21</v>
      </c>
      <c r="B10" s="39">
        <v>9033</v>
      </c>
      <c r="C10" s="39">
        <v>11400</v>
      </c>
      <c r="D10" s="39">
        <f t="shared" si="0"/>
        <v>4600</v>
      </c>
      <c r="E10" s="39">
        <v>16000</v>
      </c>
    </row>
    <row r="11" spans="1:5" ht="19.5" customHeight="1">
      <c r="A11" s="39" t="s">
        <v>22</v>
      </c>
      <c r="B11" s="39">
        <v>2409</v>
      </c>
      <c r="C11" s="39">
        <v>2900</v>
      </c>
      <c r="D11" s="39">
        <f t="shared" si="0"/>
        <v>100</v>
      </c>
      <c r="E11" s="39">
        <v>3000</v>
      </c>
    </row>
    <row r="12" spans="1:5" ht="19.5" customHeight="1">
      <c r="A12" s="39" t="s">
        <v>23</v>
      </c>
      <c r="B12" s="39">
        <v>1374</v>
      </c>
      <c r="C12" s="39">
        <v>1800</v>
      </c>
      <c r="D12" s="39">
        <f t="shared" si="0"/>
        <v>3500</v>
      </c>
      <c r="E12" s="39">
        <v>5300</v>
      </c>
    </row>
    <row r="13" spans="1:5" ht="19.5" customHeight="1">
      <c r="A13" s="39" t="s">
        <v>24</v>
      </c>
      <c r="B13" s="39">
        <v>608</v>
      </c>
      <c r="C13" s="39">
        <v>700</v>
      </c>
      <c r="D13" s="39">
        <f t="shared" si="0"/>
        <v>200</v>
      </c>
      <c r="E13" s="39">
        <v>900</v>
      </c>
    </row>
    <row r="14" spans="1:5" ht="19.5" customHeight="1">
      <c r="A14" s="39" t="s">
        <v>25</v>
      </c>
      <c r="B14" s="39">
        <v>11249</v>
      </c>
      <c r="C14" s="39">
        <v>11770</v>
      </c>
      <c r="D14" s="39">
        <f t="shared" si="0"/>
        <v>-2770</v>
      </c>
      <c r="E14" s="39">
        <v>9000</v>
      </c>
    </row>
    <row r="15" spans="1:5" ht="19.5" customHeight="1">
      <c r="A15" s="39" t="s">
        <v>26</v>
      </c>
      <c r="B15" s="39">
        <v>2338</v>
      </c>
      <c r="C15" s="39">
        <v>2600</v>
      </c>
      <c r="D15" s="39">
        <f t="shared" si="0"/>
        <v>-1100</v>
      </c>
      <c r="E15" s="39">
        <v>1500</v>
      </c>
    </row>
    <row r="16" spans="1:5" ht="19.5" customHeight="1">
      <c r="A16" s="39" t="s">
        <v>27</v>
      </c>
      <c r="B16" s="39">
        <v>976</v>
      </c>
      <c r="C16" s="39">
        <v>1100</v>
      </c>
      <c r="D16" s="39">
        <f t="shared" si="0"/>
        <v>-200</v>
      </c>
      <c r="E16" s="39">
        <v>900</v>
      </c>
    </row>
    <row r="17" spans="1:5" ht="19.5" customHeight="1">
      <c r="A17" s="39" t="s">
        <v>28</v>
      </c>
      <c r="B17" s="39">
        <v>4603</v>
      </c>
      <c r="C17" s="39">
        <v>2800</v>
      </c>
      <c r="D17" s="39">
        <f t="shared" si="0"/>
        <v>-1940</v>
      </c>
      <c r="E17" s="39">
        <v>860</v>
      </c>
    </row>
    <row r="18" spans="1:5" ht="19.5" customHeight="1">
      <c r="A18" s="39" t="s">
        <v>29</v>
      </c>
      <c r="B18" s="39">
        <v>2172</v>
      </c>
      <c r="C18" s="39">
        <v>5550</v>
      </c>
      <c r="D18" s="39">
        <f t="shared" si="0"/>
        <v>-2250</v>
      </c>
      <c r="E18" s="39">
        <v>3300</v>
      </c>
    </row>
    <row r="19" spans="1:5" ht="19.5" customHeight="1">
      <c r="A19" s="39" t="s">
        <v>30</v>
      </c>
      <c r="B19" s="39">
        <v>527</v>
      </c>
      <c r="C19" s="39">
        <v>600</v>
      </c>
      <c r="D19" s="39">
        <f t="shared" si="0"/>
        <v>16</v>
      </c>
      <c r="E19" s="39">
        <v>616</v>
      </c>
    </row>
    <row r="20" spans="1:5" ht="19.5" customHeight="1">
      <c r="A20" s="39" t="s">
        <v>31</v>
      </c>
      <c r="B20" s="39">
        <v>77</v>
      </c>
      <c r="C20" s="39">
        <v>80</v>
      </c>
      <c r="D20" s="39">
        <f t="shared" si="0"/>
        <v>40</v>
      </c>
      <c r="E20" s="39">
        <v>120</v>
      </c>
    </row>
    <row r="21" spans="1:5" ht="19.5" customHeight="1">
      <c r="A21" s="39" t="s">
        <v>32</v>
      </c>
      <c r="B21" s="39">
        <v>170</v>
      </c>
      <c r="C21" s="39"/>
      <c r="D21" s="39">
        <f t="shared" si="0"/>
        <v>0</v>
      </c>
      <c r="E21" s="39"/>
    </row>
    <row r="22" spans="1:5" ht="21" customHeight="1">
      <c r="A22" s="39" t="s">
        <v>33</v>
      </c>
      <c r="B22" s="39">
        <f>SUM(B23:B30)</f>
        <v>26339</v>
      </c>
      <c r="C22" s="39">
        <f>SUM(C23:C30)</f>
        <v>30000</v>
      </c>
      <c r="D22" s="39">
        <f t="shared" si="0"/>
        <v>-4696</v>
      </c>
      <c r="E22" s="39">
        <f>SUM(E23:E30)</f>
        <v>25304</v>
      </c>
    </row>
    <row r="23" spans="1:5" ht="19.5" customHeight="1">
      <c r="A23" s="39" t="s">
        <v>34</v>
      </c>
      <c r="B23" s="39">
        <v>2199</v>
      </c>
      <c r="C23" s="39">
        <v>3700</v>
      </c>
      <c r="D23" s="39">
        <f t="shared" si="0"/>
        <v>-800</v>
      </c>
      <c r="E23" s="39">
        <v>2900</v>
      </c>
    </row>
    <row r="24" spans="1:5" ht="19.5" customHeight="1">
      <c r="A24" s="39" t="s">
        <v>35</v>
      </c>
      <c r="B24" s="39">
        <v>6443</v>
      </c>
      <c r="C24" s="39">
        <v>6350</v>
      </c>
      <c r="D24" s="39">
        <f t="shared" si="0"/>
        <v>-2250</v>
      </c>
      <c r="E24" s="39">
        <v>4100</v>
      </c>
    </row>
    <row r="25" spans="1:5" ht="19.5" customHeight="1">
      <c r="A25" s="39" t="s">
        <v>36</v>
      </c>
      <c r="B25" s="39">
        <v>3971</v>
      </c>
      <c r="C25" s="39">
        <v>4800</v>
      </c>
      <c r="D25" s="39">
        <f t="shared" si="0"/>
        <v>1104</v>
      </c>
      <c r="E25" s="39">
        <v>5904</v>
      </c>
    </row>
    <row r="26" spans="1:5" ht="19.5" customHeight="1">
      <c r="A26" s="39" t="s">
        <v>37</v>
      </c>
      <c r="B26" s="39"/>
      <c r="C26" s="39"/>
      <c r="D26" s="39">
        <f t="shared" si="0"/>
        <v>0</v>
      </c>
      <c r="E26" s="39"/>
    </row>
    <row r="27" spans="1:5" ht="19.5" customHeight="1">
      <c r="A27" s="39" t="s">
        <v>38</v>
      </c>
      <c r="B27" s="39">
        <v>12610</v>
      </c>
      <c r="C27" s="39">
        <v>15150</v>
      </c>
      <c r="D27" s="39">
        <f t="shared" si="0"/>
        <v>-2750</v>
      </c>
      <c r="E27" s="39">
        <v>12400</v>
      </c>
    </row>
    <row r="28" spans="1:5" ht="19.5" customHeight="1">
      <c r="A28" s="39" t="s">
        <v>39</v>
      </c>
      <c r="B28" s="39">
        <v>1116</v>
      </c>
      <c r="C28" s="39"/>
      <c r="D28" s="39">
        <f t="shared" si="0"/>
        <v>0</v>
      </c>
      <c r="E28" s="39"/>
    </row>
    <row r="29" spans="1:5" s="106" customFormat="1" ht="19.5" customHeight="1">
      <c r="A29" s="39" t="s">
        <v>40</v>
      </c>
      <c r="B29" s="112"/>
      <c r="C29" s="112"/>
      <c r="D29" s="39">
        <f t="shared" si="0"/>
        <v>0</v>
      </c>
      <c r="E29" s="112"/>
    </row>
    <row r="30" spans="1:5" s="106" customFormat="1" ht="19.5" customHeight="1">
      <c r="A30" s="39" t="s">
        <v>41</v>
      </c>
      <c r="B30" s="112"/>
      <c r="C30" s="112"/>
      <c r="D30" s="39">
        <f t="shared" si="0"/>
        <v>0</v>
      </c>
      <c r="E30" s="112"/>
    </row>
    <row r="31" spans="1:5" s="106" customFormat="1" ht="19.5" customHeight="1">
      <c r="A31" s="39" t="s">
        <v>0</v>
      </c>
      <c r="B31" s="112"/>
      <c r="C31" s="112"/>
      <c r="D31" s="39">
        <f t="shared" si="0"/>
        <v>0</v>
      </c>
      <c r="E31" s="112"/>
    </row>
    <row r="32" spans="1:5" ht="19.5" customHeight="1">
      <c r="A32" s="39" t="s">
        <v>0</v>
      </c>
      <c r="B32" s="39"/>
      <c r="C32" s="39"/>
      <c r="D32" s="39">
        <f t="shared" si="0"/>
        <v>0</v>
      </c>
      <c r="E32" s="39"/>
    </row>
    <row r="33" spans="1:5" ht="19.5" customHeight="1">
      <c r="A33" s="45" t="s">
        <v>42</v>
      </c>
      <c r="B33" s="39">
        <f>B22+B5</f>
        <v>85246</v>
      </c>
      <c r="C33" s="39">
        <f>C22+C5</f>
        <v>98100</v>
      </c>
      <c r="D33" s="39">
        <f t="shared" si="0"/>
        <v>1900</v>
      </c>
      <c r="E33" s="39">
        <f>E22+E5</f>
        <v>100000</v>
      </c>
    </row>
    <row r="34" spans="1:5" ht="18.75" customHeight="1">
      <c r="A34" s="113" t="s">
        <v>0</v>
      </c>
      <c r="B34" s="113"/>
      <c r="C34" s="113"/>
      <c r="D34" s="113"/>
      <c r="E34" s="113"/>
    </row>
    <row r="35" ht="19.5" customHeight="1"/>
    <row r="36" ht="19.5" customHeight="1"/>
    <row r="37" ht="19.5" customHeight="1"/>
    <row r="38" ht="19.5" customHeight="1"/>
  </sheetData>
  <sheetProtection/>
  <mergeCells count="2">
    <mergeCell ref="A2:E2"/>
    <mergeCell ref="A34:E34"/>
  </mergeCells>
  <printOptions horizontalCentered="1"/>
  <pageMargins left="0.4724409448818899" right="0.4724409448818899" top="0.19685039370078702" bottom="0.078740157480315" header="0" footer="0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257"/>
  <sheetViews>
    <sheetView zoomScale="90" zoomScaleNormal="90" workbookViewId="0" topLeftCell="A1">
      <pane xSplit="1" ySplit="4" topLeftCell="C5" activePane="bottomRight" state="frozen"/>
      <selection pane="bottomRight" activeCell="E536" sqref="E536"/>
    </sheetView>
  </sheetViews>
  <sheetFormatPr defaultColWidth="9.00390625" defaultRowHeight="14.25"/>
  <cols>
    <col min="1" max="1" width="41.75390625" style="25" customWidth="1"/>
    <col min="2" max="2" width="16.375" style="25" hidden="1" customWidth="1"/>
    <col min="3" max="4" width="16.375" style="25" customWidth="1"/>
    <col min="5" max="5" width="16.375" style="78" customWidth="1"/>
    <col min="6" max="16384" width="9.00390625" style="25" customWidth="1"/>
  </cols>
  <sheetData>
    <row r="1" spans="1:253" s="77" customFormat="1" ht="14.25">
      <c r="A1" s="4" t="s">
        <v>43</v>
      </c>
      <c r="B1" s="1"/>
      <c r="C1" s="1"/>
      <c r="D1" s="1"/>
      <c r="E1" s="7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77" customFormat="1" ht="20.25">
      <c r="A2" s="27" t="s">
        <v>44</v>
      </c>
      <c r="B2" s="27"/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ht="14.25">
      <c r="E3" s="79" t="s">
        <v>10</v>
      </c>
    </row>
    <row r="4" spans="1:5" ht="28.5">
      <c r="A4" s="80" t="s">
        <v>45</v>
      </c>
      <c r="B4" s="81" t="s">
        <v>12</v>
      </c>
      <c r="C4" s="80" t="s">
        <v>13</v>
      </c>
      <c r="D4" s="80" t="s">
        <v>14</v>
      </c>
      <c r="E4" s="82" t="s">
        <v>46</v>
      </c>
    </row>
    <row r="5" spans="1:5" ht="14.25">
      <c r="A5" s="34" t="s">
        <v>47</v>
      </c>
      <c r="B5" s="83">
        <f>B6+B18+B27+B38+B49+B60+B71+B79+B88+B101+B110+B121+B133+B140+B148+B154+B161+B168+B175+B182+B189+B197+B203+B209+B216+B231</f>
        <v>28785</v>
      </c>
      <c r="C5" s="83">
        <f>C6+C18+C27+C38+C49+C60+C71+C79+C88+C101+C110+C121+C133+C140+C148+C154+C161+C168+C175+C182+C189+C197+C203+C209+C216+C231</f>
        <v>27008</v>
      </c>
      <c r="D5" s="83">
        <f>E5-C5</f>
        <v>116.08187800000087</v>
      </c>
      <c r="E5" s="84">
        <f>E6+E18+E27+E38+E49+E60+E71+E79+E88+E101+E110+E121+E133+E140+E148+E154+E161+E168+E175+E182+E189+E197+E203+E209+E216+E231</f>
        <v>27124.081878</v>
      </c>
    </row>
    <row r="6" spans="1:5" ht="14.25">
      <c r="A6" s="85" t="s">
        <v>48</v>
      </c>
      <c r="B6" s="34">
        <v>352</v>
      </c>
      <c r="C6" s="34">
        <v>398</v>
      </c>
      <c r="D6" s="83">
        <f>E6-C6</f>
        <v>82.04020000000003</v>
      </c>
      <c r="E6" s="86">
        <v>480.0402</v>
      </c>
    </row>
    <row r="7" spans="1:5" ht="14.25" hidden="1">
      <c r="A7" s="85" t="s">
        <v>49</v>
      </c>
      <c r="B7" s="34">
        <v>277</v>
      </c>
      <c r="C7" s="34">
        <v>323</v>
      </c>
      <c r="D7" s="83">
        <f>E7-C7</f>
        <v>6.040200000000027</v>
      </c>
      <c r="E7" s="86">
        <v>329.0402</v>
      </c>
    </row>
    <row r="8" spans="1:5" ht="14.25" hidden="1">
      <c r="A8" s="85" t="s">
        <v>50</v>
      </c>
      <c r="B8" s="34">
        <v>75</v>
      </c>
      <c r="C8" s="34">
        <v>75</v>
      </c>
      <c r="D8" s="83">
        <f>E8-C8</f>
        <v>76</v>
      </c>
      <c r="E8" s="84">
        <v>151</v>
      </c>
    </row>
    <row r="9" spans="1:5" ht="14.25" hidden="1">
      <c r="A9" s="87" t="s">
        <v>51</v>
      </c>
      <c r="B9" s="34"/>
      <c r="C9" s="34"/>
      <c r="D9" s="83"/>
      <c r="E9" s="84"/>
    </row>
    <row r="10" spans="1:5" ht="14.25" hidden="1">
      <c r="A10" s="87" t="s">
        <v>52</v>
      </c>
      <c r="B10" s="34"/>
      <c r="C10" s="34"/>
      <c r="D10" s="83"/>
      <c r="E10" s="84"/>
    </row>
    <row r="11" spans="1:5" ht="14.25" hidden="1">
      <c r="A11" s="87" t="s">
        <v>53</v>
      </c>
      <c r="B11" s="34"/>
      <c r="C11" s="34"/>
      <c r="D11" s="83"/>
      <c r="E11" s="84"/>
    </row>
    <row r="12" spans="1:5" ht="14.25" hidden="1">
      <c r="A12" s="34" t="s">
        <v>54</v>
      </c>
      <c r="B12" s="34"/>
      <c r="C12" s="34"/>
      <c r="D12" s="83"/>
      <c r="E12" s="84"/>
    </row>
    <row r="13" spans="1:5" ht="14.25" hidden="1">
      <c r="A13" s="34" t="s">
        <v>55</v>
      </c>
      <c r="B13" s="34"/>
      <c r="C13" s="34"/>
      <c r="D13" s="83"/>
      <c r="E13" s="84"/>
    </row>
    <row r="14" spans="1:5" ht="14.25" hidden="1">
      <c r="A14" s="34" t="s">
        <v>56</v>
      </c>
      <c r="B14" s="34"/>
      <c r="C14" s="34"/>
      <c r="D14" s="83"/>
      <c r="E14" s="84"/>
    </row>
    <row r="15" spans="1:5" ht="14.25" hidden="1">
      <c r="A15" s="34" t="s">
        <v>57</v>
      </c>
      <c r="B15" s="34"/>
      <c r="C15" s="34"/>
      <c r="D15" s="83"/>
      <c r="E15" s="84"/>
    </row>
    <row r="16" spans="1:5" ht="14.25" hidden="1">
      <c r="A16" s="34" t="s">
        <v>58</v>
      </c>
      <c r="B16" s="34"/>
      <c r="C16" s="34"/>
      <c r="D16" s="83"/>
      <c r="E16" s="84"/>
    </row>
    <row r="17" spans="1:5" ht="14.25" hidden="1">
      <c r="A17" s="34" t="s">
        <v>59</v>
      </c>
      <c r="B17" s="34"/>
      <c r="C17" s="34"/>
      <c r="D17" s="83"/>
      <c r="E17" s="84"/>
    </row>
    <row r="18" spans="1:5" ht="14.25">
      <c r="A18" s="85" t="s">
        <v>60</v>
      </c>
      <c r="B18" s="34">
        <v>368</v>
      </c>
      <c r="C18" s="34">
        <v>387</v>
      </c>
      <c r="D18" s="83">
        <f>E18-C18</f>
        <v>75.05259999999998</v>
      </c>
      <c r="E18" s="86">
        <v>462.0526</v>
      </c>
    </row>
    <row r="19" spans="1:5" ht="14.25" hidden="1">
      <c r="A19" s="85" t="s">
        <v>49</v>
      </c>
      <c r="B19" s="34">
        <v>288</v>
      </c>
      <c r="C19" s="34">
        <v>301</v>
      </c>
      <c r="D19" s="83">
        <f>E19-C19</f>
        <v>23.552599999999984</v>
      </c>
      <c r="E19" s="86">
        <v>324.5526</v>
      </c>
    </row>
    <row r="20" spans="1:5" ht="14.25" hidden="1">
      <c r="A20" s="85" t="s">
        <v>50</v>
      </c>
      <c r="B20" s="34">
        <v>80</v>
      </c>
      <c r="C20" s="34">
        <v>86</v>
      </c>
      <c r="D20" s="83">
        <f>E20-C20</f>
        <v>51.5</v>
      </c>
      <c r="E20" s="86">
        <v>137.5</v>
      </c>
    </row>
    <row r="21" spans="1:5" ht="14.25" hidden="1">
      <c r="A21" s="87" t="s">
        <v>51</v>
      </c>
      <c r="B21" s="34"/>
      <c r="C21" s="34"/>
      <c r="D21" s="83"/>
      <c r="E21" s="84"/>
    </row>
    <row r="22" spans="1:5" ht="14.25" hidden="1">
      <c r="A22" s="87" t="s">
        <v>61</v>
      </c>
      <c r="B22" s="34"/>
      <c r="C22" s="34"/>
      <c r="D22" s="83"/>
      <c r="E22" s="84"/>
    </row>
    <row r="23" spans="1:5" ht="14.25" hidden="1">
      <c r="A23" s="87" t="s">
        <v>62</v>
      </c>
      <c r="B23" s="34"/>
      <c r="C23" s="34"/>
      <c r="D23" s="83"/>
      <c r="E23" s="84"/>
    </row>
    <row r="24" spans="1:5" ht="14.25" hidden="1">
      <c r="A24" s="87" t="s">
        <v>63</v>
      </c>
      <c r="B24" s="34"/>
      <c r="C24" s="34"/>
      <c r="D24" s="83"/>
      <c r="E24" s="84"/>
    </row>
    <row r="25" spans="1:5" ht="14.25" hidden="1">
      <c r="A25" s="87" t="s">
        <v>58</v>
      </c>
      <c r="B25" s="34"/>
      <c r="C25" s="34"/>
      <c r="D25" s="83"/>
      <c r="E25" s="84"/>
    </row>
    <row r="26" spans="1:5" ht="14.25" hidden="1">
      <c r="A26" s="87" t="s">
        <v>64</v>
      </c>
      <c r="B26" s="34"/>
      <c r="C26" s="34"/>
      <c r="D26" s="83"/>
      <c r="E26" s="84"/>
    </row>
    <row r="27" spans="1:5" ht="14.25">
      <c r="A27" s="85" t="s">
        <v>65</v>
      </c>
      <c r="B27" s="34">
        <v>13591</v>
      </c>
      <c r="C27" s="34">
        <v>12002</v>
      </c>
      <c r="D27" s="83">
        <f>E27-C27</f>
        <v>-3644.2839540000004</v>
      </c>
      <c r="E27" s="86">
        <v>8357.716046</v>
      </c>
    </row>
    <row r="28" spans="1:5" ht="14.25" hidden="1">
      <c r="A28" s="85" t="s">
        <v>49</v>
      </c>
      <c r="B28" s="34">
        <v>9268</v>
      </c>
      <c r="C28" s="34">
        <v>8372</v>
      </c>
      <c r="D28" s="83">
        <f>E28-C28</f>
        <v>-4382.753586</v>
      </c>
      <c r="E28" s="86">
        <v>3989.246414</v>
      </c>
    </row>
    <row r="29" spans="1:5" ht="14.25" hidden="1">
      <c r="A29" s="85" t="s">
        <v>50</v>
      </c>
      <c r="B29" s="34">
        <v>2710</v>
      </c>
      <c r="C29" s="34">
        <v>2272</v>
      </c>
      <c r="D29" s="83">
        <f>E29-C29</f>
        <v>862.5300000000002</v>
      </c>
      <c r="E29" s="86">
        <v>3134.53</v>
      </c>
    </row>
    <row r="30" spans="1:5" ht="14.25" hidden="1">
      <c r="A30" s="87" t="s">
        <v>51</v>
      </c>
      <c r="B30" s="34"/>
      <c r="C30" s="34">
        <v>29</v>
      </c>
      <c r="D30" s="83">
        <f>E30-C30</f>
        <v>0.0799999999999983</v>
      </c>
      <c r="E30" s="84">
        <v>29.08</v>
      </c>
    </row>
    <row r="31" spans="1:5" ht="14.25" hidden="1">
      <c r="A31" s="87" t="s">
        <v>66</v>
      </c>
      <c r="B31" s="34"/>
      <c r="C31" s="34"/>
      <c r="D31" s="83"/>
      <c r="E31" s="84"/>
    </row>
    <row r="32" spans="1:5" ht="14.25" hidden="1">
      <c r="A32" s="87" t="s">
        <v>67</v>
      </c>
      <c r="B32" s="34"/>
      <c r="C32" s="34"/>
      <c r="D32" s="83"/>
      <c r="E32" s="84"/>
    </row>
    <row r="33" spans="1:5" ht="14.25" hidden="1">
      <c r="A33" s="88" t="s">
        <v>68</v>
      </c>
      <c r="B33" s="34"/>
      <c r="C33" s="34"/>
      <c r="D33" s="83"/>
      <c r="E33" s="84"/>
    </row>
    <row r="34" spans="1:5" ht="14.25" hidden="1">
      <c r="A34" s="85" t="s">
        <v>69</v>
      </c>
      <c r="B34" s="34">
        <v>252</v>
      </c>
      <c r="C34" s="34">
        <v>131</v>
      </c>
      <c r="D34" s="83">
        <f>E34-C34</f>
        <v>137.913</v>
      </c>
      <c r="E34" s="86">
        <v>268.913</v>
      </c>
    </row>
    <row r="35" spans="1:5" ht="14.25" hidden="1">
      <c r="A35" s="87" t="s">
        <v>70</v>
      </c>
      <c r="B35" s="34"/>
      <c r="C35" s="34"/>
      <c r="D35" s="83">
        <f>E35-C35</f>
        <v>0</v>
      </c>
      <c r="E35" s="84">
        <v>0</v>
      </c>
    </row>
    <row r="36" spans="1:5" ht="14.25" hidden="1">
      <c r="A36" s="87" t="s">
        <v>58</v>
      </c>
      <c r="B36" s="34">
        <v>1233</v>
      </c>
      <c r="C36" s="34">
        <v>1198</v>
      </c>
      <c r="D36" s="83">
        <f>E36-C36</f>
        <v>-262.056368</v>
      </c>
      <c r="E36" s="86">
        <v>935.943632</v>
      </c>
    </row>
    <row r="37" spans="1:5" ht="14.25" hidden="1">
      <c r="A37" s="87" t="s">
        <v>71</v>
      </c>
      <c r="B37" s="34">
        <v>128</v>
      </c>
      <c r="C37" s="34"/>
      <c r="D37" s="83"/>
      <c r="E37" s="84"/>
    </row>
    <row r="38" spans="1:5" ht="14.25">
      <c r="A38" s="85" t="s">
        <v>72</v>
      </c>
      <c r="B38" s="34">
        <v>631</v>
      </c>
      <c r="C38" s="34">
        <v>566</v>
      </c>
      <c r="D38" s="83">
        <f>E38-C38</f>
        <v>295.2433000000001</v>
      </c>
      <c r="E38" s="86">
        <v>861.2433000000001</v>
      </c>
    </row>
    <row r="39" spans="1:5" ht="14.25" hidden="1">
      <c r="A39" s="85" t="s">
        <v>49</v>
      </c>
      <c r="B39" s="34">
        <v>568</v>
      </c>
      <c r="C39" s="34">
        <v>374</v>
      </c>
      <c r="D39" s="83">
        <f>E39-C39</f>
        <v>185.32629999999995</v>
      </c>
      <c r="E39" s="86">
        <v>559.3263</v>
      </c>
    </row>
    <row r="40" spans="1:5" ht="14.25" hidden="1">
      <c r="A40" s="85" t="s">
        <v>50</v>
      </c>
      <c r="B40" s="34">
        <v>50</v>
      </c>
      <c r="C40" s="34">
        <v>178</v>
      </c>
      <c r="D40" s="83">
        <f>E40-C40</f>
        <v>110</v>
      </c>
      <c r="E40" s="86">
        <v>288</v>
      </c>
    </row>
    <row r="41" spans="1:5" ht="14.25" hidden="1">
      <c r="A41" s="87" t="s">
        <v>51</v>
      </c>
      <c r="B41" s="34"/>
      <c r="C41" s="34"/>
      <c r="D41" s="83"/>
      <c r="E41" s="84"/>
    </row>
    <row r="42" spans="1:5" ht="14.25" hidden="1">
      <c r="A42" s="87" t="s">
        <v>73</v>
      </c>
      <c r="B42" s="34"/>
      <c r="C42" s="34"/>
      <c r="D42" s="83"/>
      <c r="E42" s="84"/>
    </row>
    <row r="43" spans="1:5" ht="14.25" hidden="1">
      <c r="A43" s="87" t="s">
        <v>74</v>
      </c>
      <c r="B43" s="34"/>
      <c r="C43" s="34"/>
      <c r="D43" s="83"/>
      <c r="E43" s="84"/>
    </row>
    <row r="44" spans="1:5" ht="14.25" hidden="1">
      <c r="A44" s="85" t="s">
        <v>75</v>
      </c>
      <c r="B44" s="34"/>
      <c r="C44" s="34"/>
      <c r="D44" s="83"/>
      <c r="E44" s="84"/>
    </row>
    <row r="45" spans="1:5" ht="14.25" hidden="1">
      <c r="A45" s="85" t="s">
        <v>76</v>
      </c>
      <c r="B45" s="34"/>
      <c r="C45" s="34"/>
      <c r="D45" s="83"/>
      <c r="E45" s="84"/>
    </row>
    <row r="46" spans="1:5" ht="14.25" hidden="1">
      <c r="A46" s="85" t="s">
        <v>77</v>
      </c>
      <c r="B46" s="34"/>
      <c r="C46" s="34"/>
      <c r="D46" s="83"/>
      <c r="E46" s="84"/>
    </row>
    <row r="47" spans="1:5" ht="14.25" hidden="1">
      <c r="A47" s="85" t="s">
        <v>58</v>
      </c>
      <c r="B47" s="34">
        <v>13</v>
      </c>
      <c r="C47" s="34">
        <v>14</v>
      </c>
      <c r="D47" s="83">
        <f>E47-C47</f>
        <v>-0.08300000000000018</v>
      </c>
      <c r="E47" s="86">
        <v>13.917</v>
      </c>
    </row>
    <row r="48" spans="1:5" ht="14.25" hidden="1">
      <c r="A48" s="87" t="s">
        <v>78</v>
      </c>
      <c r="B48" s="34"/>
      <c r="C48" s="34"/>
      <c r="D48" s="83">
        <f>E48-C48</f>
        <v>0</v>
      </c>
      <c r="E48" s="86">
        <v>0</v>
      </c>
    </row>
    <row r="49" spans="1:5" ht="14.25">
      <c r="A49" s="87" t="s">
        <v>79</v>
      </c>
      <c r="B49" s="34">
        <v>313</v>
      </c>
      <c r="C49" s="34">
        <v>262</v>
      </c>
      <c r="D49" s="83">
        <f>E49-C49</f>
        <v>350.365</v>
      </c>
      <c r="E49" s="86">
        <v>612.365</v>
      </c>
    </row>
    <row r="50" spans="1:5" ht="14.25" hidden="1">
      <c r="A50" s="87" t="s">
        <v>49</v>
      </c>
      <c r="B50" s="34">
        <v>159</v>
      </c>
      <c r="C50" s="34">
        <v>152</v>
      </c>
      <c r="D50" s="83">
        <f>E50-C50</f>
        <v>175.53500000000003</v>
      </c>
      <c r="E50" s="86">
        <v>327.535</v>
      </c>
    </row>
    <row r="51" spans="1:5" ht="14.25" hidden="1">
      <c r="A51" s="34" t="s">
        <v>50</v>
      </c>
      <c r="B51" s="34">
        <v>110</v>
      </c>
      <c r="C51" s="34">
        <v>110</v>
      </c>
      <c r="D51" s="83">
        <f>E51-C51</f>
        <v>54.05000000000001</v>
      </c>
      <c r="E51" s="86">
        <v>164.05</v>
      </c>
    </row>
    <row r="52" spans="1:5" ht="14.25" hidden="1">
      <c r="A52" s="85" t="s">
        <v>51</v>
      </c>
      <c r="B52" s="34"/>
      <c r="C52" s="34"/>
      <c r="D52" s="83"/>
      <c r="E52" s="84"/>
    </row>
    <row r="53" spans="1:5" ht="14.25" hidden="1">
      <c r="A53" s="85" t="s">
        <v>80</v>
      </c>
      <c r="B53" s="34"/>
      <c r="C53" s="34"/>
      <c r="D53" s="83"/>
      <c r="E53" s="84"/>
    </row>
    <row r="54" spans="1:5" ht="14.25" hidden="1">
      <c r="A54" s="85" t="s">
        <v>81</v>
      </c>
      <c r="B54" s="34"/>
      <c r="C54" s="34"/>
      <c r="D54" s="83"/>
      <c r="E54" s="84"/>
    </row>
    <row r="55" spans="1:5" ht="14.25" hidden="1">
      <c r="A55" s="87" t="s">
        <v>82</v>
      </c>
      <c r="B55" s="34"/>
      <c r="C55" s="34"/>
      <c r="D55" s="83"/>
      <c r="E55" s="84"/>
    </row>
    <row r="56" spans="1:5" ht="14.25" hidden="1">
      <c r="A56" s="87" t="s">
        <v>83</v>
      </c>
      <c r="B56" s="34">
        <v>44</v>
      </c>
      <c r="C56" s="34"/>
      <c r="D56" s="83">
        <f>E56-C56</f>
        <v>120.78</v>
      </c>
      <c r="E56" s="86">
        <v>120.78</v>
      </c>
    </row>
    <row r="57" spans="1:5" ht="14.25" hidden="1">
      <c r="A57" s="87" t="s">
        <v>84</v>
      </c>
      <c r="B57" s="34"/>
      <c r="C57" s="34"/>
      <c r="D57" s="83"/>
      <c r="E57" s="84"/>
    </row>
    <row r="58" spans="1:5" ht="14.25" hidden="1">
      <c r="A58" s="85" t="s">
        <v>58</v>
      </c>
      <c r="B58" s="34"/>
      <c r="C58" s="34"/>
      <c r="D58" s="83"/>
      <c r="E58" s="84"/>
    </row>
    <row r="59" spans="1:5" ht="14.25" hidden="1">
      <c r="A59" s="87" t="s">
        <v>85</v>
      </c>
      <c r="B59" s="34"/>
      <c r="C59" s="34"/>
      <c r="D59" s="83"/>
      <c r="E59" s="84"/>
    </row>
    <row r="60" spans="1:5" ht="14.25">
      <c r="A60" s="88" t="s">
        <v>86</v>
      </c>
      <c r="B60" s="34">
        <v>1253</v>
      </c>
      <c r="C60" s="34">
        <v>1623</v>
      </c>
      <c r="D60" s="83">
        <f>E60-C60</f>
        <v>612.2833999999998</v>
      </c>
      <c r="E60" s="86">
        <v>2235.2834</v>
      </c>
    </row>
    <row r="61" spans="1:5" ht="14.25" hidden="1">
      <c r="A61" s="87" t="s">
        <v>49</v>
      </c>
      <c r="B61" s="34">
        <v>941</v>
      </c>
      <c r="C61" s="34">
        <v>723</v>
      </c>
      <c r="D61" s="83">
        <f>E61-C61</f>
        <v>40.5394</v>
      </c>
      <c r="E61" s="86">
        <v>763.5394</v>
      </c>
    </row>
    <row r="62" spans="1:5" ht="14.25" hidden="1">
      <c r="A62" s="34" t="s">
        <v>50</v>
      </c>
      <c r="B62" s="34">
        <v>242</v>
      </c>
      <c r="C62" s="34">
        <v>850</v>
      </c>
      <c r="D62" s="83">
        <f>E62-C62</f>
        <v>418.5</v>
      </c>
      <c r="E62" s="86">
        <v>1268.5</v>
      </c>
    </row>
    <row r="63" spans="1:5" ht="14.25" hidden="1">
      <c r="A63" s="34" t="s">
        <v>51</v>
      </c>
      <c r="B63" s="34"/>
      <c r="C63" s="34"/>
      <c r="D63" s="83"/>
      <c r="E63" s="84"/>
    </row>
    <row r="64" spans="1:5" ht="14.25" hidden="1">
      <c r="A64" s="34" t="s">
        <v>87</v>
      </c>
      <c r="B64" s="34"/>
      <c r="C64" s="34"/>
      <c r="D64" s="83"/>
      <c r="E64" s="84"/>
    </row>
    <row r="65" spans="1:5" ht="14.25" hidden="1">
      <c r="A65" s="34" t="s">
        <v>88</v>
      </c>
      <c r="B65" s="34"/>
      <c r="C65" s="34"/>
      <c r="D65" s="83"/>
      <c r="E65" s="84"/>
    </row>
    <row r="66" spans="1:5" ht="14.25" hidden="1">
      <c r="A66" s="34" t="s">
        <v>89</v>
      </c>
      <c r="B66" s="34"/>
      <c r="C66" s="34"/>
      <c r="D66" s="83"/>
      <c r="E66" s="84"/>
    </row>
    <row r="67" spans="1:5" ht="14.25" hidden="1">
      <c r="A67" s="85" t="s">
        <v>90</v>
      </c>
      <c r="B67" s="34"/>
      <c r="C67" s="34"/>
      <c r="D67" s="83"/>
      <c r="E67" s="84"/>
    </row>
    <row r="68" spans="1:5" ht="14.25" hidden="1">
      <c r="A68" s="87" t="s">
        <v>91</v>
      </c>
      <c r="B68" s="34"/>
      <c r="C68" s="34"/>
      <c r="D68" s="83"/>
      <c r="E68" s="84"/>
    </row>
    <row r="69" spans="1:5" ht="14.25" hidden="1">
      <c r="A69" s="87" t="s">
        <v>58</v>
      </c>
      <c r="B69" s="34"/>
      <c r="C69" s="34"/>
      <c r="D69" s="83"/>
      <c r="E69" s="84"/>
    </row>
    <row r="70" spans="1:5" ht="14.25" hidden="1">
      <c r="A70" s="87" t="s">
        <v>92</v>
      </c>
      <c r="B70" s="34">
        <v>70</v>
      </c>
      <c r="C70" s="34">
        <v>50</v>
      </c>
      <c r="D70" s="83">
        <f>E70-C70</f>
        <v>153.244</v>
      </c>
      <c r="E70" s="86">
        <v>203.244</v>
      </c>
    </row>
    <row r="71" spans="1:5" ht="14.25">
      <c r="A71" s="85" t="s">
        <v>93</v>
      </c>
      <c r="B71" s="34">
        <v>2623</v>
      </c>
      <c r="C71" s="34">
        <v>2300</v>
      </c>
      <c r="D71" s="83">
        <f>E71-C71</f>
        <v>0</v>
      </c>
      <c r="E71" s="84">
        <v>2300</v>
      </c>
    </row>
    <row r="72" spans="1:5" ht="14.25" hidden="1">
      <c r="A72" s="85" t="s">
        <v>49</v>
      </c>
      <c r="B72" s="34"/>
      <c r="C72" s="34">
        <v>2300</v>
      </c>
      <c r="D72" s="83">
        <f>E72-C72</f>
        <v>-2300</v>
      </c>
      <c r="E72" s="89">
        <v>0</v>
      </c>
    </row>
    <row r="73" spans="1:5" ht="14.25" hidden="1">
      <c r="A73" s="85" t="s">
        <v>50</v>
      </c>
      <c r="B73" s="34"/>
      <c r="C73" s="34"/>
      <c r="D73" s="83"/>
      <c r="E73" s="84"/>
    </row>
    <row r="74" spans="1:5" ht="14.25" hidden="1">
      <c r="A74" s="87" t="s">
        <v>51</v>
      </c>
      <c r="B74" s="34"/>
      <c r="C74" s="34"/>
      <c r="D74" s="83"/>
      <c r="E74" s="84"/>
    </row>
    <row r="75" spans="1:5" ht="14.25" hidden="1">
      <c r="A75" s="85" t="s">
        <v>90</v>
      </c>
      <c r="B75" s="34"/>
      <c r="C75" s="34"/>
      <c r="D75" s="83"/>
      <c r="E75" s="84"/>
    </row>
    <row r="76" spans="1:5" ht="14.25" hidden="1">
      <c r="A76" s="87" t="s">
        <v>94</v>
      </c>
      <c r="B76" s="34"/>
      <c r="C76" s="34"/>
      <c r="D76" s="83"/>
      <c r="E76" s="84"/>
    </row>
    <row r="77" spans="1:5" ht="14.25" hidden="1">
      <c r="A77" s="87" t="s">
        <v>58</v>
      </c>
      <c r="B77" s="34"/>
      <c r="C77" s="34"/>
      <c r="D77" s="83"/>
      <c r="E77" s="84"/>
    </row>
    <row r="78" spans="1:5" ht="14.25" hidden="1">
      <c r="A78" s="87" t="s">
        <v>95</v>
      </c>
      <c r="B78" s="34">
        <v>2623</v>
      </c>
      <c r="C78" s="34"/>
      <c r="D78" s="83">
        <f>E78-C78</f>
        <v>2300</v>
      </c>
      <c r="E78" s="84">
        <v>2300</v>
      </c>
    </row>
    <row r="79" spans="1:5" ht="14.25">
      <c r="A79" s="87" t="s">
        <v>96</v>
      </c>
      <c r="B79" s="34">
        <v>283</v>
      </c>
      <c r="C79" s="34">
        <v>275</v>
      </c>
      <c r="D79" s="83">
        <f>E79-C79</f>
        <v>97.85419999999999</v>
      </c>
      <c r="E79" s="86">
        <v>372.8542</v>
      </c>
    </row>
    <row r="80" spans="1:5" ht="14.25" hidden="1">
      <c r="A80" s="85" t="s">
        <v>49</v>
      </c>
      <c r="B80" s="34">
        <v>176</v>
      </c>
      <c r="C80" s="34">
        <v>238</v>
      </c>
      <c r="D80" s="83">
        <f>E80-C80</f>
        <v>-0.19780000000000086</v>
      </c>
      <c r="E80" s="86">
        <v>237.8022</v>
      </c>
    </row>
    <row r="81" spans="1:5" ht="14.25" hidden="1">
      <c r="A81" s="85" t="s">
        <v>50</v>
      </c>
      <c r="B81" s="34">
        <v>49</v>
      </c>
      <c r="C81" s="34">
        <v>37</v>
      </c>
      <c r="D81" s="83">
        <f>E81-C81</f>
        <v>98</v>
      </c>
      <c r="E81" s="86">
        <v>135</v>
      </c>
    </row>
    <row r="82" spans="1:5" ht="14.25" hidden="1">
      <c r="A82" s="85" t="s">
        <v>51</v>
      </c>
      <c r="B82" s="34"/>
      <c r="C82" s="34"/>
      <c r="D82" s="83"/>
      <c r="E82" s="84"/>
    </row>
    <row r="83" spans="1:5" ht="14.25" hidden="1">
      <c r="A83" s="90" t="s">
        <v>97</v>
      </c>
      <c r="B83" s="34"/>
      <c r="C83" s="34"/>
      <c r="D83" s="83"/>
      <c r="E83" s="84"/>
    </row>
    <row r="84" spans="1:5" ht="14.25" hidden="1">
      <c r="A84" s="87" t="s">
        <v>98</v>
      </c>
      <c r="B84" s="34"/>
      <c r="C84" s="34"/>
      <c r="D84" s="83"/>
      <c r="E84" s="84"/>
    </row>
    <row r="85" spans="1:5" ht="14.25" hidden="1">
      <c r="A85" s="87" t="s">
        <v>90</v>
      </c>
      <c r="B85" s="34"/>
      <c r="C85" s="34"/>
      <c r="D85" s="83"/>
      <c r="E85" s="84"/>
    </row>
    <row r="86" spans="1:5" ht="14.25" hidden="1">
      <c r="A86" s="87" t="s">
        <v>58</v>
      </c>
      <c r="B86" s="34">
        <v>58</v>
      </c>
      <c r="C86" s="34"/>
      <c r="D86" s="83">
        <f>E86-C86</f>
        <v>0.052</v>
      </c>
      <c r="E86" s="86">
        <v>0.052</v>
      </c>
    </row>
    <row r="87" spans="1:5" ht="14.25" hidden="1">
      <c r="A87" s="34" t="s">
        <v>99</v>
      </c>
      <c r="B87" s="34"/>
      <c r="C87" s="34"/>
      <c r="D87" s="83"/>
      <c r="E87" s="84"/>
    </row>
    <row r="88" spans="1:5" ht="14.25">
      <c r="A88" s="85" t="s">
        <v>100</v>
      </c>
      <c r="B88" s="34"/>
      <c r="C88" s="34"/>
      <c r="D88" s="83"/>
      <c r="E88" s="84"/>
    </row>
    <row r="89" spans="1:5" ht="14.25" hidden="1">
      <c r="A89" s="85" t="s">
        <v>49</v>
      </c>
      <c r="B89" s="34"/>
      <c r="C89" s="34"/>
      <c r="D89" s="83"/>
      <c r="E89" s="84"/>
    </row>
    <row r="90" spans="1:5" ht="14.25" hidden="1">
      <c r="A90" s="87" t="s">
        <v>50</v>
      </c>
      <c r="B90" s="34"/>
      <c r="C90" s="34"/>
      <c r="D90" s="83"/>
      <c r="E90" s="84"/>
    </row>
    <row r="91" spans="1:5" ht="14.25" hidden="1">
      <c r="A91" s="87" t="s">
        <v>51</v>
      </c>
      <c r="B91" s="34"/>
      <c r="C91" s="34"/>
      <c r="D91" s="83"/>
      <c r="E91" s="84"/>
    </row>
    <row r="92" spans="1:5" ht="14.25" hidden="1">
      <c r="A92" s="85" t="s">
        <v>101</v>
      </c>
      <c r="B92" s="34"/>
      <c r="C92" s="34"/>
      <c r="D92" s="83"/>
      <c r="E92" s="84"/>
    </row>
    <row r="93" spans="1:5" ht="14.25" hidden="1">
      <c r="A93" s="85" t="s">
        <v>102</v>
      </c>
      <c r="B93" s="34"/>
      <c r="C93" s="34"/>
      <c r="D93" s="83"/>
      <c r="E93" s="84"/>
    </row>
    <row r="94" spans="1:5" ht="14.25" hidden="1">
      <c r="A94" s="85" t="s">
        <v>90</v>
      </c>
      <c r="B94" s="34"/>
      <c r="C94" s="34"/>
      <c r="D94" s="83"/>
      <c r="E94" s="84"/>
    </row>
    <row r="95" spans="1:5" ht="14.25" hidden="1">
      <c r="A95" s="85" t="s">
        <v>103</v>
      </c>
      <c r="B95" s="34"/>
      <c r="C95" s="34"/>
      <c r="D95" s="83"/>
      <c r="E95" s="84"/>
    </row>
    <row r="96" spans="1:5" ht="14.25" hidden="1">
      <c r="A96" s="85" t="s">
        <v>104</v>
      </c>
      <c r="B96" s="34"/>
      <c r="C96" s="34"/>
      <c r="D96" s="83"/>
      <c r="E96" s="84"/>
    </row>
    <row r="97" spans="1:5" ht="14.25" hidden="1">
      <c r="A97" s="85" t="s">
        <v>105</v>
      </c>
      <c r="B97" s="34"/>
      <c r="C97" s="34"/>
      <c r="D97" s="83"/>
      <c r="E97" s="84"/>
    </row>
    <row r="98" spans="1:5" ht="14.25" hidden="1">
      <c r="A98" s="85" t="s">
        <v>106</v>
      </c>
      <c r="B98" s="34"/>
      <c r="C98" s="34"/>
      <c r="D98" s="83"/>
      <c r="E98" s="84"/>
    </row>
    <row r="99" spans="1:5" ht="14.25" hidden="1">
      <c r="A99" s="87" t="s">
        <v>58</v>
      </c>
      <c r="B99" s="34"/>
      <c r="C99" s="34"/>
      <c r="D99" s="83"/>
      <c r="E99" s="84"/>
    </row>
    <row r="100" spans="1:5" ht="14.25" hidden="1">
      <c r="A100" s="87" t="s">
        <v>107</v>
      </c>
      <c r="B100" s="34"/>
      <c r="C100" s="34"/>
      <c r="D100" s="83"/>
      <c r="E100" s="84"/>
    </row>
    <row r="101" spans="1:5" ht="14.25">
      <c r="A101" s="91" t="s">
        <v>108</v>
      </c>
      <c r="B101" s="34">
        <v>2273</v>
      </c>
      <c r="C101" s="34">
        <v>1916</v>
      </c>
      <c r="D101" s="83">
        <f>E101-C101</f>
        <v>241.29350000000022</v>
      </c>
      <c r="E101" s="86">
        <v>2157.2935</v>
      </c>
    </row>
    <row r="102" spans="1:5" ht="14.25" hidden="1">
      <c r="A102" s="85" t="s">
        <v>49</v>
      </c>
      <c r="B102" s="34">
        <v>1574</v>
      </c>
      <c r="C102" s="34">
        <v>1344</v>
      </c>
      <c r="D102" s="83">
        <f>E102-C102</f>
        <v>18.393499999999904</v>
      </c>
      <c r="E102" s="86">
        <v>1362.3935</v>
      </c>
    </row>
    <row r="103" spans="1:5" ht="14.25" hidden="1">
      <c r="A103" s="85" t="s">
        <v>50</v>
      </c>
      <c r="B103" s="34">
        <v>699</v>
      </c>
      <c r="C103" s="34">
        <v>572</v>
      </c>
      <c r="D103" s="83">
        <f>E103-C103</f>
        <v>202.89999999999998</v>
      </c>
      <c r="E103" s="86">
        <v>774.9</v>
      </c>
    </row>
    <row r="104" spans="1:5" ht="14.25" hidden="1">
      <c r="A104" s="85" t="s">
        <v>51</v>
      </c>
      <c r="B104" s="34"/>
      <c r="C104" s="34"/>
      <c r="D104" s="83"/>
      <c r="E104" s="84"/>
    </row>
    <row r="105" spans="1:5" ht="14.25" hidden="1">
      <c r="A105" s="87" t="s">
        <v>109</v>
      </c>
      <c r="B105" s="34"/>
      <c r="C105" s="34"/>
      <c r="D105" s="83"/>
      <c r="E105" s="84"/>
    </row>
    <row r="106" spans="1:5" ht="14.25" hidden="1">
      <c r="A106" s="87" t="s">
        <v>110</v>
      </c>
      <c r="B106" s="34"/>
      <c r="C106" s="34"/>
      <c r="D106" s="83"/>
      <c r="E106" s="84"/>
    </row>
    <row r="107" spans="1:5" ht="14.25" hidden="1">
      <c r="A107" s="87" t="s">
        <v>111</v>
      </c>
      <c r="B107" s="34"/>
      <c r="C107" s="34"/>
      <c r="D107" s="83"/>
      <c r="E107" s="84"/>
    </row>
    <row r="108" spans="1:5" ht="14.25" hidden="1">
      <c r="A108" s="85" t="s">
        <v>58</v>
      </c>
      <c r="B108" s="34"/>
      <c r="C108" s="34"/>
      <c r="D108" s="83"/>
      <c r="E108" s="84"/>
    </row>
    <row r="109" spans="1:5" ht="14.25" hidden="1">
      <c r="A109" s="85" t="s">
        <v>112</v>
      </c>
      <c r="B109" s="34"/>
      <c r="C109" s="34"/>
      <c r="D109" s="83">
        <f>E109-C109</f>
        <v>20</v>
      </c>
      <c r="E109" s="86">
        <v>20</v>
      </c>
    </row>
    <row r="110" spans="1:5" ht="14.25">
      <c r="A110" s="34" t="s">
        <v>113</v>
      </c>
      <c r="B110" s="34">
        <v>558</v>
      </c>
      <c r="C110" s="34">
        <v>564</v>
      </c>
      <c r="D110" s="83">
        <f>E110-C110</f>
        <v>64.28780900000004</v>
      </c>
      <c r="E110" s="86">
        <v>628.287809</v>
      </c>
    </row>
    <row r="111" spans="1:5" ht="14.25" hidden="1">
      <c r="A111" s="85" t="s">
        <v>49</v>
      </c>
      <c r="B111" s="34">
        <v>298</v>
      </c>
      <c r="C111" s="34">
        <v>276</v>
      </c>
      <c r="D111" s="83">
        <f>E111-C111</f>
        <v>21.331999999999994</v>
      </c>
      <c r="E111" s="86">
        <v>297.332</v>
      </c>
    </row>
    <row r="112" spans="1:5" ht="14.25" hidden="1">
      <c r="A112" s="85" t="s">
        <v>50</v>
      </c>
      <c r="B112" s="34"/>
      <c r="C112" s="34"/>
      <c r="D112" s="83">
        <f>E112-C112</f>
        <v>39.437809</v>
      </c>
      <c r="E112" s="86">
        <v>39.437809</v>
      </c>
    </row>
    <row r="113" spans="1:5" ht="14.25" hidden="1">
      <c r="A113" s="85" t="s">
        <v>51</v>
      </c>
      <c r="B113" s="34"/>
      <c r="C113" s="34"/>
      <c r="D113" s="83"/>
      <c r="E113" s="84"/>
    </row>
    <row r="114" spans="1:5" ht="14.25" hidden="1">
      <c r="A114" s="87" t="s">
        <v>114</v>
      </c>
      <c r="B114" s="34"/>
      <c r="C114" s="34"/>
      <c r="D114" s="83"/>
      <c r="E114" s="84"/>
    </row>
    <row r="115" spans="1:5" ht="14.25" hidden="1">
      <c r="A115" s="87" t="s">
        <v>115</v>
      </c>
      <c r="B115" s="34"/>
      <c r="C115" s="34"/>
      <c r="D115" s="83"/>
      <c r="E115" s="84"/>
    </row>
    <row r="116" spans="1:5" ht="14.25" hidden="1">
      <c r="A116" s="87" t="s">
        <v>116</v>
      </c>
      <c r="B116" s="34"/>
      <c r="C116" s="34"/>
      <c r="D116" s="83"/>
      <c r="E116" s="84"/>
    </row>
    <row r="117" spans="1:5" ht="14.25" hidden="1">
      <c r="A117" s="85" t="s">
        <v>117</v>
      </c>
      <c r="B117" s="34"/>
      <c r="C117" s="34"/>
      <c r="D117" s="83"/>
      <c r="E117" s="84"/>
    </row>
    <row r="118" spans="1:5" ht="14.25" hidden="1">
      <c r="A118" s="85" t="s">
        <v>118</v>
      </c>
      <c r="B118" s="34">
        <v>83</v>
      </c>
      <c r="C118" s="34">
        <v>120</v>
      </c>
      <c r="D118" s="83">
        <f>E118-C118</f>
        <v>3.5</v>
      </c>
      <c r="E118" s="86">
        <v>123.5</v>
      </c>
    </row>
    <row r="119" spans="1:5" ht="14.25" hidden="1">
      <c r="A119" s="85" t="s">
        <v>58</v>
      </c>
      <c r="B119" s="34">
        <v>177</v>
      </c>
      <c r="C119" s="34">
        <v>168</v>
      </c>
      <c r="D119" s="83">
        <f>E119-C119</f>
        <v>0.018000000000000682</v>
      </c>
      <c r="E119" s="86">
        <v>168.018</v>
      </c>
    </row>
    <row r="120" spans="1:5" ht="14.25" hidden="1">
      <c r="A120" s="87" t="s">
        <v>119</v>
      </c>
      <c r="B120" s="34"/>
      <c r="C120" s="34"/>
      <c r="D120" s="83"/>
      <c r="E120" s="84"/>
    </row>
    <row r="121" spans="1:5" ht="14.25">
      <c r="A121" s="87" t="s">
        <v>120</v>
      </c>
      <c r="B121" s="34"/>
      <c r="C121" s="34"/>
      <c r="D121" s="83"/>
      <c r="E121" s="84"/>
    </row>
    <row r="122" spans="1:5" ht="14.25" hidden="1">
      <c r="A122" s="87" t="s">
        <v>49</v>
      </c>
      <c r="B122" s="34"/>
      <c r="C122" s="34"/>
      <c r="D122" s="83"/>
      <c r="E122" s="84"/>
    </row>
    <row r="123" spans="1:5" ht="14.25" hidden="1">
      <c r="A123" s="34" t="s">
        <v>50</v>
      </c>
      <c r="B123" s="34"/>
      <c r="C123" s="34"/>
      <c r="D123" s="83"/>
      <c r="E123" s="84"/>
    </row>
    <row r="124" spans="1:5" ht="14.25" hidden="1">
      <c r="A124" s="85" t="s">
        <v>51</v>
      </c>
      <c r="B124" s="34"/>
      <c r="C124" s="34"/>
      <c r="D124" s="83"/>
      <c r="E124" s="84"/>
    </row>
    <row r="125" spans="1:5" ht="14.25" hidden="1">
      <c r="A125" s="85" t="s">
        <v>121</v>
      </c>
      <c r="B125" s="34"/>
      <c r="C125" s="34"/>
      <c r="D125" s="83"/>
      <c r="E125" s="84"/>
    </row>
    <row r="126" spans="1:5" ht="14.25" hidden="1">
      <c r="A126" s="85" t="s">
        <v>122</v>
      </c>
      <c r="B126" s="34"/>
      <c r="C126" s="34"/>
      <c r="D126" s="83"/>
      <c r="E126" s="84"/>
    </row>
    <row r="127" spans="1:5" ht="14.25" hidden="1">
      <c r="A127" s="87" t="s">
        <v>123</v>
      </c>
      <c r="B127" s="34"/>
      <c r="C127" s="34"/>
      <c r="D127" s="83"/>
      <c r="E127" s="84"/>
    </row>
    <row r="128" spans="1:5" ht="14.25" hidden="1">
      <c r="A128" s="85" t="s">
        <v>124</v>
      </c>
      <c r="B128" s="34"/>
      <c r="C128" s="34"/>
      <c r="D128" s="83"/>
      <c r="E128" s="84"/>
    </row>
    <row r="129" spans="1:5" ht="14.25" hidden="1">
      <c r="A129" s="85" t="s">
        <v>125</v>
      </c>
      <c r="B129" s="34"/>
      <c r="C129" s="34"/>
      <c r="D129" s="83"/>
      <c r="E129" s="84"/>
    </row>
    <row r="130" spans="1:5" ht="14.25" hidden="1">
      <c r="A130" s="85" t="s">
        <v>126</v>
      </c>
      <c r="B130" s="34"/>
      <c r="C130" s="34"/>
      <c r="D130" s="83"/>
      <c r="E130" s="84"/>
    </row>
    <row r="131" spans="1:5" ht="14.25" hidden="1">
      <c r="A131" s="85" t="s">
        <v>58</v>
      </c>
      <c r="B131" s="34"/>
      <c r="C131" s="34"/>
      <c r="D131" s="83"/>
      <c r="E131" s="84"/>
    </row>
    <row r="132" spans="1:5" ht="14.25" hidden="1">
      <c r="A132" s="85" t="s">
        <v>127</v>
      </c>
      <c r="B132" s="34"/>
      <c r="C132" s="34"/>
      <c r="D132" s="83"/>
      <c r="E132" s="84"/>
    </row>
    <row r="133" spans="1:5" ht="14.25">
      <c r="A133" s="85" t="s">
        <v>128</v>
      </c>
      <c r="B133" s="34">
        <v>30</v>
      </c>
      <c r="C133" s="34"/>
      <c r="D133" s="83">
        <f>E133-C133</f>
        <v>43.32</v>
      </c>
      <c r="E133" s="86">
        <v>43.32</v>
      </c>
    </row>
    <row r="134" spans="1:5" ht="14.25" hidden="1">
      <c r="A134" s="85" t="s">
        <v>49</v>
      </c>
      <c r="B134" s="34"/>
      <c r="C134" s="34"/>
      <c r="D134" s="83"/>
      <c r="E134" s="92"/>
    </row>
    <row r="135" spans="1:5" ht="14.25" hidden="1">
      <c r="A135" s="85" t="s">
        <v>50</v>
      </c>
      <c r="B135" s="34"/>
      <c r="C135" s="34"/>
      <c r="D135" s="83"/>
      <c r="E135" s="84"/>
    </row>
    <row r="136" spans="1:5" ht="14.25" hidden="1">
      <c r="A136" s="87" t="s">
        <v>51</v>
      </c>
      <c r="B136" s="34"/>
      <c r="C136" s="34"/>
      <c r="D136" s="83"/>
      <c r="E136" s="84"/>
    </row>
    <row r="137" spans="1:5" ht="14.25" hidden="1">
      <c r="A137" s="87" t="s">
        <v>129</v>
      </c>
      <c r="B137" s="34">
        <v>30</v>
      </c>
      <c r="C137" s="34"/>
      <c r="D137" s="83">
        <f>E137-C137</f>
        <v>43.32</v>
      </c>
      <c r="E137" s="86">
        <v>43.32</v>
      </c>
    </row>
    <row r="138" spans="1:5" ht="14.25" hidden="1">
      <c r="A138" s="87" t="s">
        <v>58</v>
      </c>
      <c r="B138" s="34"/>
      <c r="C138" s="34"/>
      <c r="D138" s="83"/>
      <c r="E138" s="84"/>
    </row>
    <row r="139" spans="1:5" ht="14.25" hidden="1">
      <c r="A139" s="34" t="s">
        <v>130</v>
      </c>
      <c r="B139" s="34"/>
      <c r="C139" s="34"/>
      <c r="D139" s="83"/>
      <c r="E139" s="84"/>
    </row>
    <row r="140" spans="1:5" ht="14.25">
      <c r="A140" s="85" t="s">
        <v>131</v>
      </c>
      <c r="B140" s="34"/>
      <c r="C140" s="34"/>
      <c r="D140" s="83"/>
      <c r="E140" s="84"/>
    </row>
    <row r="141" spans="1:5" ht="14.25" hidden="1">
      <c r="A141" s="85" t="s">
        <v>49</v>
      </c>
      <c r="B141" s="34"/>
      <c r="C141" s="34"/>
      <c r="D141" s="83"/>
      <c r="E141" s="84"/>
    </row>
    <row r="142" spans="1:5" ht="14.25" hidden="1">
      <c r="A142" s="87" t="s">
        <v>50</v>
      </c>
      <c r="B142" s="34"/>
      <c r="C142" s="34"/>
      <c r="D142" s="83"/>
      <c r="E142" s="84"/>
    </row>
    <row r="143" spans="1:5" ht="14.25" hidden="1">
      <c r="A143" s="87" t="s">
        <v>51</v>
      </c>
      <c r="B143" s="34"/>
      <c r="C143" s="34"/>
      <c r="D143" s="83"/>
      <c r="E143" s="84"/>
    </row>
    <row r="144" spans="1:5" ht="14.25" hidden="1">
      <c r="A144" s="87" t="s">
        <v>132</v>
      </c>
      <c r="B144" s="34"/>
      <c r="C144" s="34"/>
      <c r="D144" s="83"/>
      <c r="E144" s="84"/>
    </row>
    <row r="145" spans="1:5" ht="14.25" hidden="1">
      <c r="A145" s="34" t="s">
        <v>133</v>
      </c>
      <c r="B145" s="34"/>
      <c r="C145" s="34"/>
      <c r="D145" s="83"/>
      <c r="E145" s="84"/>
    </row>
    <row r="146" spans="1:5" ht="14.25" hidden="1">
      <c r="A146" s="85" t="s">
        <v>58</v>
      </c>
      <c r="B146" s="34"/>
      <c r="C146" s="34"/>
      <c r="D146" s="83"/>
      <c r="E146" s="84"/>
    </row>
    <row r="147" spans="1:5" ht="14.25" hidden="1">
      <c r="A147" s="85" t="s">
        <v>134</v>
      </c>
      <c r="B147" s="34"/>
      <c r="C147" s="34"/>
      <c r="D147" s="83"/>
      <c r="E147" s="84"/>
    </row>
    <row r="148" spans="1:5" ht="14.25">
      <c r="A148" s="87" t="s">
        <v>135</v>
      </c>
      <c r="B148" s="34">
        <v>87</v>
      </c>
      <c r="C148" s="34">
        <v>81</v>
      </c>
      <c r="D148" s="83">
        <f>E148-C148</f>
        <v>155.0119</v>
      </c>
      <c r="E148" s="86">
        <v>236.0119</v>
      </c>
    </row>
    <row r="149" spans="1:5" ht="14.25" hidden="1">
      <c r="A149" s="87" t="s">
        <v>49</v>
      </c>
      <c r="B149" s="34">
        <v>82</v>
      </c>
      <c r="C149" s="34">
        <v>73</v>
      </c>
      <c r="D149" s="83">
        <f>E149-C149</f>
        <v>155.0119</v>
      </c>
      <c r="E149" s="86">
        <v>228.0119</v>
      </c>
    </row>
    <row r="150" spans="1:5" ht="14.25" hidden="1">
      <c r="A150" s="87" t="s">
        <v>50</v>
      </c>
      <c r="B150" s="34">
        <v>5</v>
      </c>
      <c r="C150" s="34">
        <v>8</v>
      </c>
      <c r="D150" s="83">
        <f>E150-C150</f>
        <v>0</v>
      </c>
      <c r="E150" s="84">
        <v>8</v>
      </c>
    </row>
    <row r="151" spans="1:5" ht="14.25" hidden="1">
      <c r="A151" s="85" t="s">
        <v>51</v>
      </c>
      <c r="B151" s="34"/>
      <c r="C151" s="34"/>
      <c r="D151" s="83"/>
      <c r="E151" s="84"/>
    </row>
    <row r="152" spans="1:5" ht="14.25" hidden="1">
      <c r="A152" s="88" t="s">
        <v>136</v>
      </c>
      <c r="B152" s="34"/>
      <c r="C152" s="34"/>
      <c r="D152" s="83"/>
      <c r="E152" s="84"/>
    </row>
    <row r="153" spans="1:5" ht="14.25" hidden="1">
      <c r="A153" s="85" t="s">
        <v>137</v>
      </c>
      <c r="B153" s="34"/>
      <c r="C153" s="34"/>
      <c r="D153" s="83"/>
      <c r="E153" s="84"/>
    </row>
    <row r="154" spans="1:5" ht="14.25">
      <c r="A154" s="87" t="s">
        <v>138</v>
      </c>
      <c r="B154" s="34">
        <v>45</v>
      </c>
      <c r="C154" s="34">
        <v>53</v>
      </c>
      <c r="D154" s="83">
        <f>E154-C154</f>
        <v>2.607543999999997</v>
      </c>
      <c r="E154" s="86">
        <v>55.607544</v>
      </c>
    </row>
    <row r="155" spans="1:5" ht="14.25" hidden="1">
      <c r="A155" s="87" t="s">
        <v>49</v>
      </c>
      <c r="B155" s="34">
        <v>45</v>
      </c>
      <c r="C155" s="34">
        <v>40</v>
      </c>
      <c r="D155" s="83">
        <f>E155-C155</f>
        <v>2.607543999999997</v>
      </c>
      <c r="E155" s="86">
        <v>42.607544</v>
      </c>
    </row>
    <row r="156" spans="1:5" ht="14.25" hidden="1">
      <c r="A156" s="87" t="s">
        <v>50</v>
      </c>
      <c r="B156" s="34"/>
      <c r="C156" s="34">
        <v>13</v>
      </c>
      <c r="D156" s="83">
        <f>E156-C156</f>
        <v>0</v>
      </c>
      <c r="E156" s="84">
        <v>13</v>
      </c>
    </row>
    <row r="157" spans="1:5" ht="14.25" hidden="1">
      <c r="A157" s="34" t="s">
        <v>51</v>
      </c>
      <c r="B157" s="34"/>
      <c r="C157" s="34"/>
      <c r="D157" s="83"/>
      <c r="E157" s="84"/>
    </row>
    <row r="158" spans="1:5" ht="14.25" hidden="1">
      <c r="A158" s="85" t="s">
        <v>63</v>
      </c>
      <c r="B158" s="93"/>
      <c r="C158" s="93"/>
      <c r="D158" s="83"/>
      <c r="E158" s="94"/>
    </row>
    <row r="159" spans="1:5" ht="14.25" hidden="1">
      <c r="A159" s="85" t="s">
        <v>58</v>
      </c>
      <c r="B159" s="34"/>
      <c r="C159" s="34"/>
      <c r="D159" s="83"/>
      <c r="E159" s="84"/>
    </row>
    <row r="160" spans="1:5" ht="14.25" hidden="1">
      <c r="A160" s="85" t="s">
        <v>139</v>
      </c>
      <c r="B160" s="34"/>
      <c r="C160" s="34"/>
      <c r="D160" s="83"/>
      <c r="E160" s="84"/>
    </row>
    <row r="161" spans="1:5" ht="14.25">
      <c r="A161" s="87" t="s">
        <v>140</v>
      </c>
      <c r="B161" s="34">
        <v>654</v>
      </c>
      <c r="C161" s="34">
        <v>665</v>
      </c>
      <c r="D161" s="83">
        <f>E161-C161</f>
        <v>-89.64170000000001</v>
      </c>
      <c r="E161" s="86">
        <v>575.3583</v>
      </c>
    </row>
    <row r="162" spans="1:5" ht="14.25" hidden="1">
      <c r="A162" s="87" t="s">
        <v>49</v>
      </c>
      <c r="B162" s="34">
        <v>605</v>
      </c>
      <c r="C162" s="34">
        <v>562</v>
      </c>
      <c r="D162" s="83">
        <f>E162-C162</f>
        <v>-102.19170000000003</v>
      </c>
      <c r="E162" s="86">
        <v>459.8083</v>
      </c>
    </row>
    <row r="163" spans="1:5" ht="14.25" hidden="1">
      <c r="A163" s="87" t="s">
        <v>50</v>
      </c>
      <c r="B163" s="34">
        <v>44</v>
      </c>
      <c r="C163" s="34">
        <v>103</v>
      </c>
      <c r="D163" s="83">
        <f>E163-C163</f>
        <v>12.549999999999997</v>
      </c>
      <c r="E163" s="86">
        <v>115.55</v>
      </c>
    </row>
    <row r="164" spans="1:5" ht="14.25" hidden="1">
      <c r="A164" s="85" t="s">
        <v>51</v>
      </c>
      <c r="B164" s="34"/>
      <c r="C164" s="34"/>
      <c r="D164" s="83"/>
      <c r="E164" s="84"/>
    </row>
    <row r="165" spans="1:5" ht="14.25" hidden="1">
      <c r="A165" s="85" t="s">
        <v>141</v>
      </c>
      <c r="B165" s="34"/>
      <c r="C165" s="34"/>
      <c r="D165" s="83"/>
      <c r="E165" s="84"/>
    </row>
    <row r="166" spans="1:5" ht="14.25" hidden="1">
      <c r="A166" s="87" t="s">
        <v>58</v>
      </c>
      <c r="B166" s="34"/>
      <c r="C166" s="34"/>
      <c r="D166" s="83"/>
      <c r="E166" s="84"/>
    </row>
    <row r="167" spans="1:5" ht="14.25" hidden="1">
      <c r="A167" s="87" t="s">
        <v>142</v>
      </c>
      <c r="B167" s="34">
        <v>5</v>
      </c>
      <c r="C167" s="34"/>
      <c r="D167" s="83"/>
      <c r="E167" s="84"/>
    </row>
    <row r="168" spans="1:5" ht="14.25">
      <c r="A168" s="87" t="s">
        <v>143</v>
      </c>
      <c r="B168" s="34">
        <v>2228</v>
      </c>
      <c r="C168" s="34">
        <v>2571</v>
      </c>
      <c r="D168" s="83">
        <f>E168-C168</f>
        <v>-253.37980000000016</v>
      </c>
      <c r="E168" s="86">
        <v>2317.6202</v>
      </c>
    </row>
    <row r="169" spans="1:5" ht="14.25" hidden="1">
      <c r="A169" s="87" t="s">
        <v>49</v>
      </c>
      <c r="B169" s="34">
        <v>1578</v>
      </c>
      <c r="C169" s="34">
        <v>1512</v>
      </c>
      <c r="D169" s="83">
        <f>E169-C169</f>
        <v>-298.2605000000001</v>
      </c>
      <c r="E169" s="86">
        <v>1213.7395</v>
      </c>
    </row>
    <row r="170" spans="1:5" ht="14.25" hidden="1">
      <c r="A170" s="85" t="s">
        <v>50</v>
      </c>
      <c r="B170" s="34">
        <v>417</v>
      </c>
      <c r="C170" s="34">
        <v>850</v>
      </c>
      <c r="D170" s="83">
        <f>E170-C170</f>
        <v>-40.89999999999998</v>
      </c>
      <c r="E170" s="86">
        <v>809.1</v>
      </c>
    </row>
    <row r="171" spans="1:5" ht="14.25" hidden="1">
      <c r="A171" s="85" t="s">
        <v>51</v>
      </c>
      <c r="B171" s="34"/>
      <c r="C171" s="34"/>
      <c r="D171" s="83"/>
      <c r="E171" s="84"/>
    </row>
    <row r="172" spans="1:5" ht="14.25" hidden="1">
      <c r="A172" s="85" t="s">
        <v>144</v>
      </c>
      <c r="B172" s="34"/>
      <c r="C172" s="34"/>
      <c r="D172" s="83"/>
      <c r="E172" s="84"/>
    </row>
    <row r="173" spans="1:5" ht="14.25" hidden="1">
      <c r="A173" s="87" t="s">
        <v>58</v>
      </c>
      <c r="B173" s="34"/>
      <c r="C173" s="34"/>
      <c r="D173" s="83"/>
      <c r="E173" s="84"/>
    </row>
    <row r="174" spans="1:5" ht="14.25" hidden="1">
      <c r="A174" s="87" t="s">
        <v>145</v>
      </c>
      <c r="B174" s="34">
        <v>233</v>
      </c>
      <c r="C174" s="34">
        <v>209</v>
      </c>
      <c r="D174" s="83">
        <f>E174-C174</f>
        <v>85.78070000000002</v>
      </c>
      <c r="E174" s="86">
        <v>294.7807</v>
      </c>
    </row>
    <row r="175" spans="1:5" ht="14.25">
      <c r="A175" s="87" t="s">
        <v>146</v>
      </c>
      <c r="B175" s="34">
        <v>667</v>
      </c>
      <c r="C175" s="34">
        <v>768</v>
      </c>
      <c r="D175" s="83">
        <f>E175-C175</f>
        <v>919.0036500000001</v>
      </c>
      <c r="E175" s="86">
        <v>1687.00365</v>
      </c>
    </row>
    <row r="176" spans="1:5" ht="14.25" hidden="1">
      <c r="A176" s="85" t="s">
        <v>49</v>
      </c>
      <c r="B176" s="34">
        <v>471</v>
      </c>
      <c r="C176" s="34">
        <v>362</v>
      </c>
      <c r="D176" s="83">
        <f>E176-C176</f>
        <v>867.9541999999999</v>
      </c>
      <c r="E176" s="86">
        <v>1229.9542</v>
      </c>
    </row>
    <row r="177" spans="1:5" ht="14.25" hidden="1">
      <c r="A177" s="85" t="s">
        <v>50</v>
      </c>
      <c r="B177" s="34">
        <v>183</v>
      </c>
      <c r="C177" s="34">
        <v>406</v>
      </c>
      <c r="D177" s="83">
        <f>E177-C177</f>
        <v>-0.19999999999998863</v>
      </c>
      <c r="E177" s="86">
        <v>405.8</v>
      </c>
    </row>
    <row r="178" spans="1:5" ht="14.25" hidden="1">
      <c r="A178" s="85" t="s">
        <v>51</v>
      </c>
      <c r="B178" s="34"/>
      <c r="C178" s="34"/>
      <c r="D178" s="83"/>
      <c r="E178" s="84"/>
    </row>
    <row r="179" spans="1:5" ht="14.25" hidden="1">
      <c r="A179" s="85" t="s">
        <v>147</v>
      </c>
      <c r="B179" s="34"/>
      <c r="C179" s="34"/>
      <c r="D179" s="83"/>
      <c r="E179" s="84"/>
    </row>
    <row r="180" spans="1:5" ht="14.25" hidden="1">
      <c r="A180" s="85" t="s">
        <v>58</v>
      </c>
      <c r="B180" s="34"/>
      <c r="C180" s="34"/>
      <c r="D180" s="83"/>
      <c r="E180" s="84"/>
    </row>
    <row r="181" spans="1:5" ht="14.25" hidden="1">
      <c r="A181" s="87" t="s">
        <v>148</v>
      </c>
      <c r="B181" s="34">
        <v>13</v>
      </c>
      <c r="C181" s="34"/>
      <c r="D181" s="83">
        <f>E181-C181</f>
        <v>51.24945</v>
      </c>
      <c r="E181" s="86">
        <v>51.24945</v>
      </c>
    </row>
    <row r="182" spans="1:5" ht="14.25">
      <c r="A182" s="87" t="s">
        <v>149</v>
      </c>
      <c r="B182" s="34">
        <v>563</v>
      </c>
      <c r="C182" s="34">
        <v>501</v>
      </c>
      <c r="D182" s="83">
        <f>E182-C182</f>
        <v>744.4196</v>
      </c>
      <c r="E182" s="86">
        <v>1245.4196</v>
      </c>
    </row>
    <row r="183" spans="1:5" ht="14.25" hidden="1">
      <c r="A183" s="34" t="s">
        <v>49</v>
      </c>
      <c r="B183" s="34">
        <v>319</v>
      </c>
      <c r="C183" s="34">
        <v>216</v>
      </c>
      <c r="D183" s="83">
        <f>E183-C183</f>
        <v>694.4196</v>
      </c>
      <c r="E183" s="86">
        <v>910.4196</v>
      </c>
    </row>
    <row r="184" spans="1:5" ht="14.25" hidden="1">
      <c r="A184" s="85" t="s">
        <v>50</v>
      </c>
      <c r="B184" s="34">
        <v>244</v>
      </c>
      <c r="C184" s="34">
        <v>285</v>
      </c>
      <c r="D184" s="83">
        <f>E184-C184</f>
        <v>50</v>
      </c>
      <c r="E184" s="86">
        <v>335</v>
      </c>
    </row>
    <row r="185" spans="1:5" ht="14.25" hidden="1">
      <c r="A185" s="85" t="s">
        <v>51</v>
      </c>
      <c r="B185" s="34"/>
      <c r="C185" s="34"/>
      <c r="D185" s="83"/>
      <c r="E185" s="84"/>
    </row>
    <row r="186" spans="1:5" ht="14.25" hidden="1">
      <c r="A186" s="85" t="s">
        <v>150</v>
      </c>
      <c r="B186" s="34"/>
      <c r="C186" s="34"/>
      <c r="D186" s="83"/>
      <c r="E186" s="84"/>
    </row>
    <row r="187" spans="1:5" ht="14.25" hidden="1">
      <c r="A187" s="85" t="s">
        <v>58</v>
      </c>
      <c r="B187" s="34"/>
      <c r="C187" s="34"/>
      <c r="D187" s="83"/>
      <c r="E187" s="84"/>
    </row>
    <row r="188" spans="1:5" ht="14.25" hidden="1">
      <c r="A188" s="87" t="s">
        <v>151</v>
      </c>
      <c r="B188" s="34"/>
      <c r="C188" s="34"/>
      <c r="D188" s="83"/>
      <c r="E188" s="84"/>
    </row>
    <row r="189" spans="1:5" ht="14.25">
      <c r="A189" s="87" t="s">
        <v>152</v>
      </c>
      <c r="B189" s="34">
        <v>139</v>
      </c>
      <c r="C189" s="34">
        <v>132</v>
      </c>
      <c r="D189" s="83">
        <f>E189-C189</f>
        <v>31.439999999999998</v>
      </c>
      <c r="E189" s="86">
        <v>163.44</v>
      </c>
    </row>
    <row r="190" spans="1:5" ht="14.25" hidden="1">
      <c r="A190" s="87" t="s">
        <v>49</v>
      </c>
      <c r="B190" s="34">
        <v>131</v>
      </c>
      <c r="C190" s="34">
        <v>124</v>
      </c>
      <c r="D190" s="83">
        <f>E190-C190</f>
        <v>31.439999999999998</v>
      </c>
      <c r="E190" s="86">
        <v>155.44</v>
      </c>
    </row>
    <row r="191" spans="1:5" ht="14.25" hidden="1">
      <c r="A191" s="85" t="s">
        <v>50</v>
      </c>
      <c r="B191" s="34">
        <v>8</v>
      </c>
      <c r="C191" s="34">
        <v>8</v>
      </c>
      <c r="D191" s="83">
        <f>E191-C191</f>
        <v>0</v>
      </c>
      <c r="E191" s="84">
        <v>8</v>
      </c>
    </row>
    <row r="192" spans="1:5" ht="14.25" hidden="1">
      <c r="A192" s="85" t="s">
        <v>51</v>
      </c>
      <c r="B192" s="34"/>
      <c r="C192" s="34"/>
      <c r="D192" s="83"/>
      <c r="E192" s="84"/>
    </row>
    <row r="193" spans="1:5" ht="14.25" hidden="1">
      <c r="A193" s="85" t="s">
        <v>153</v>
      </c>
      <c r="B193" s="34"/>
      <c r="C193" s="34"/>
      <c r="D193" s="83"/>
      <c r="E193" s="84"/>
    </row>
    <row r="194" spans="1:5" ht="14.25" hidden="1">
      <c r="A194" s="85" t="s">
        <v>154</v>
      </c>
      <c r="B194" s="34"/>
      <c r="C194" s="34"/>
      <c r="D194" s="83"/>
      <c r="E194" s="84"/>
    </row>
    <row r="195" spans="1:5" ht="14.25" hidden="1">
      <c r="A195" s="85" t="s">
        <v>58</v>
      </c>
      <c r="B195" s="93"/>
      <c r="C195" s="93"/>
      <c r="D195" s="83"/>
      <c r="E195" s="94"/>
    </row>
    <row r="196" spans="1:5" ht="14.25" hidden="1">
      <c r="A196" s="87" t="s">
        <v>155</v>
      </c>
      <c r="B196" s="93"/>
      <c r="C196" s="93"/>
      <c r="D196" s="83"/>
      <c r="E196" s="94"/>
    </row>
    <row r="197" spans="1:5" ht="14.25">
      <c r="A197" s="87" t="s">
        <v>156</v>
      </c>
      <c r="B197" s="93"/>
      <c r="C197" s="93"/>
      <c r="D197" s="83"/>
      <c r="E197" s="94"/>
    </row>
    <row r="198" spans="1:5" ht="14.25" hidden="1">
      <c r="A198" s="87" t="s">
        <v>49</v>
      </c>
      <c r="B198" s="34"/>
      <c r="C198" s="34"/>
      <c r="D198" s="83"/>
      <c r="E198" s="84"/>
    </row>
    <row r="199" spans="1:5" ht="14.25" hidden="1">
      <c r="A199" s="34" t="s">
        <v>50</v>
      </c>
      <c r="B199" s="34"/>
      <c r="C199" s="34"/>
      <c r="D199" s="83"/>
      <c r="E199" s="84"/>
    </row>
    <row r="200" spans="1:5" ht="14.25" hidden="1">
      <c r="A200" s="85" t="s">
        <v>51</v>
      </c>
      <c r="B200" s="74"/>
      <c r="C200" s="74"/>
      <c r="D200" s="83"/>
      <c r="E200" s="95"/>
    </row>
    <row r="201" spans="1:5" ht="14.25" hidden="1">
      <c r="A201" s="85" t="s">
        <v>58</v>
      </c>
      <c r="B201" s="74"/>
      <c r="C201" s="74"/>
      <c r="D201" s="83"/>
      <c r="E201" s="95"/>
    </row>
    <row r="202" spans="1:5" ht="14.25" hidden="1">
      <c r="A202" s="85" t="s">
        <v>157</v>
      </c>
      <c r="B202" s="74"/>
      <c r="C202" s="74"/>
      <c r="D202" s="83"/>
      <c r="E202" s="95"/>
    </row>
    <row r="203" spans="1:5" ht="14.25">
      <c r="A203" s="87" t="s">
        <v>158</v>
      </c>
      <c r="B203" s="74"/>
      <c r="C203" s="74"/>
      <c r="D203" s="83"/>
      <c r="E203" s="95"/>
    </row>
    <row r="204" spans="1:5" ht="14.25" hidden="1">
      <c r="A204" s="87" t="s">
        <v>49</v>
      </c>
      <c r="B204" s="96"/>
      <c r="C204" s="96"/>
      <c r="D204" s="83"/>
      <c r="E204" s="95"/>
    </row>
    <row r="205" spans="1:5" ht="14.25" hidden="1">
      <c r="A205" s="87" t="s">
        <v>50</v>
      </c>
      <c r="B205" s="96"/>
      <c r="C205" s="96"/>
      <c r="D205" s="83"/>
      <c r="E205" s="95"/>
    </row>
    <row r="206" spans="1:5" ht="14.25" hidden="1">
      <c r="A206" s="85" t="s">
        <v>51</v>
      </c>
      <c r="B206" s="96"/>
      <c r="C206" s="96"/>
      <c r="D206" s="83"/>
      <c r="E206" s="95"/>
    </row>
    <row r="207" spans="1:5" ht="14.25" hidden="1">
      <c r="A207" s="85" t="s">
        <v>58</v>
      </c>
      <c r="B207" s="96"/>
      <c r="C207" s="96"/>
      <c r="D207" s="83"/>
      <c r="E207" s="95"/>
    </row>
    <row r="208" spans="1:5" ht="14.25" hidden="1">
      <c r="A208" s="85" t="s">
        <v>159</v>
      </c>
      <c r="B208" s="96"/>
      <c r="C208" s="96"/>
      <c r="D208" s="83"/>
      <c r="E208" s="95"/>
    </row>
    <row r="209" spans="1:5" ht="14.25">
      <c r="A209" s="85" t="s">
        <v>160</v>
      </c>
      <c r="B209" s="96"/>
      <c r="C209" s="96"/>
      <c r="D209" s="83"/>
      <c r="E209" s="95"/>
    </row>
    <row r="210" spans="1:5" ht="14.25" hidden="1">
      <c r="A210" s="85" t="s">
        <v>49</v>
      </c>
      <c r="B210" s="96"/>
      <c r="C210" s="96"/>
      <c r="D210" s="83"/>
      <c r="E210" s="95"/>
    </row>
    <row r="211" spans="1:5" ht="14.25" hidden="1">
      <c r="A211" s="85" t="s">
        <v>50</v>
      </c>
      <c r="B211" s="96"/>
      <c r="C211" s="96"/>
      <c r="D211" s="83"/>
      <c r="E211" s="95"/>
    </row>
    <row r="212" spans="1:5" ht="14.25" hidden="1">
      <c r="A212" s="85" t="s">
        <v>51</v>
      </c>
      <c r="B212" s="74"/>
      <c r="C212" s="74"/>
      <c r="D212" s="83"/>
      <c r="E212" s="95"/>
    </row>
    <row r="213" spans="1:5" ht="14.25" hidden="1">
      <c r="A213" s="85" t="s">
        <v>161</v>
      </c>
      <c r="B213" s="74"/>
      <c r="C213" s="74"/>
      <c r="D213" s="83"/>
      <c r="E213" s="95"/>
    </row>
    <row r="214" spans="1:5" ht="14.25" hidden="1">
      <c r="A214" s="85" t="s">
        <v>58</v>
      </c>
      <c r="B214" s="74"/>
      <c r="C214" s="74"/>
      <c r="D214" s="83"/>
      <c r="E214" s="95"/>
    </row>
    <row r="215" spans="1:5" ht="14.25" hidden="1">
      <c r="A215" s="85" t="s">
        <v>162</v>
      </c>
      <c r="B215" s="74"/>
      <c r="C215" s="74"/>
      <c r="D215" s="83"/>
      <c r="E215" s="95"/>
    </row>
    <row r="216" spans="1:5" ht="14.25">
      <c r="A216" s="85" t="s">
        <v>163</v>
      </c>
      <c r="B216" s="74">
        <v>2108</v>
      </c>
      <c r="C216" s="74">
        <v>1944</v>
      </c>
      <c r="D216" s="83">
        <f>E216-C216</f>
        <v>385.1646289999999</v>
      </c>
      <c r="E216" s="86">
        <v>2329.164629</v>
      </c>
    </row>
    <row r="217" spans="1:5" ht="14.25" hidden="1">
      <c r="A217" s="85" t="s">
        <v>49</v>
      </c>
      <c r="B217" s="34">
        <v>1397</v>
      </c>
      <c r="C217" s="34">
        <v>1299</v>
      </c>
      <c r="D217" s="83">
        <f>E217-C217</f>
        <v>158.82742899999994</v>
      </c>
      <c r="E217" s="86">
        <v>1457.827429</v>
      </c>
    </row>
    <row r="218" spans="1:5" ht="14.25" hidden="1">
      <c r="A218" s="85" t="s">
        <v>50</v>
      </c>
      <c r="B218" s="34">
        <v>58</v>
      </c>
      <c r="C218" s="34">
        <v>119</v>
      </c>
      <c r="D218" s="83">
        <f>E218-C218</f>
        <v>100.80000000000001</v>
      </c>
      <c r="E218" s="86">
        <v>219.8</v>
      </c>
    </row>
    <row r="219" spans="1:5" ht="14.25" hidden="1">
      <c r="A219" s="85" t="s">
        <v>51</v>
      </c>
      <c r="B219" s="34"/>
      <c r="C219" s="34"/>
      <c r="D219" s="83"/>
      <c r="E219" s="84"/>
    </row>
    <row r="220" spans="1:5" ht="14.25" hidden="1">
      <c r="A220" s="85" t="s">
        <v>164</v>
      </c>
      <c r="B220" s="34"/>
      <c r="C220" s="34"/>
      <c r="D220" s="83"/>
      <c r="E220" s="84"/>
    </row>
    <row r="221" spans="1:5" ht="14.25" hidden="1">
      <c r="A221" s="85" t="s">
        <v>165</v>
      </c>
      <c r="B221" s="34"/>
      <c r="C221" s="34"/>
      <c r="D221" s="83"/>
      <c r="E221" s="84"/>
    </row>
    <row r="222" spans="1:5" ht="14.25" hidden="1">
      <c r="A222" s="85" t="s">
        <v>90</v>
      </c>
      <c r="B222" s="34"/>
      <c r="C222" s="34"/>
      <c r="D222" s="83"/>
      <c r="E222" s="84"/>
    </row>
    <row r="223" spans="1:5" ht="14.25" hidden="1">
      <c r="A223" s="85" t="s">
        <v>166</v>
      </c>
      <c r="B223" s="34"/>
      <c r="C223" s="34"/>
      <c r="D223" s="83"/>
      <c r="E223" s="84"/>
    </row>
    <row r="224" spans="1:5" ht="14.25" hidden="1">
      <c r="A224" s="85" t="s">
        <v>167</v>
      </c>
      <c r="B224" s="34"/>
      <c r="C224" s="34"/>
      <c r="D224" s="83"/>
      <c r="E224" s="84"/>
    </row>
    <row r="225" spans="1:5" ht="14.25" hidden="1">
      <c r="A225" s="85" t="s">
        <v>168</v>
      </c>
      <c r="B225" s="34"/>
      <c r="C225" s="34"/>
      <c r="D225" s="83"/>
      <c r="E225" s="84"/>
    </row>
    <row r="226" spans="1:5" ht="14.25" hidden="1">
      <c r="A226" s="85" t="s">
        <v>169</v>
      </c>
      <c r="B226" s="34"/>
      <c r="C226" s="34"/>
      <c r="D226" s="83"/>
      <c r="E226" s="84"/>
    </row>
    <row r="227" spans="1:5" ht="14.25" hidden="1">
      <c r="A227" s="85" t="s">
        <v>170</v>
      </c>
      <c r="B227" s="34"/>
      <c r="C227" s="34"/>
      <c r="D227" s="83"/>
      <c r="E227" s="84"/>
    </row>
    <row r="228" spans="1:5" ht="14.25" hidden="1">
      <c r="A228" s="85" t="s">
        <v>171</v>
      </c>
      <c r="B228" s="34"/>
      <c r="C228" s="34"/>
      <c r="D228" s="83"/>
      <c r="E228" s="84"/>
    </row>
    <row r="229" spans="1:5" ht="14.25" hidden="1">
      <c r="A229" s="85" t="s">
        <v>58</v>
      </c>
      <c r="B229" s="34">
        <v>548</v>
      </c>
      <c r="C229" s="34">
        <v>416</v>
      </c>
      <c r="D229" s="83">
        <f>E229-C229</f>
        <v>108.39020000000005</v>
      </c>
      <c r="E229" s="86">
        <v>524.3902</v>
      </c>
    </row>
    <row r="230" spans="1:5" ht="14.25" hidden="1">
      <c r="A230" s="85" t="s">
        <v>172</v>
      </c>
      <c r="B230" s="34">
        <v>105</v>
      </c>
      <c r="C230" s="34">
        <v>110</v>
      </c>
      <c r="D230" s="83">
        <f>E230-C230</f>
        <v>17.147000000000006</v>
      </c>
      <c r="E230" s="86">
        <v>127.147</v>
      </c>
    </row>
    <row r="231" spans="1:5" ht="14.25">
      <c r="A231" s="85" t="s">
        <v>173</v>
      </c>
      <c r="B231" s="34">
        <v>19</v>
      </c>
      <c r="C231" s="34"/>
      <c r="D231" s="83">
        <f>E231-C231</f>
        <v>4</v>
      </c>
      <c r="E231" s="84">
        <v>4</v>
      </c>
    </row>
    <row r="232" spans="1:5" ht="14.25" hidden="1">
      <c r="A232" s="87" t="s">
        <v>174</v>
      </c>
      <c r="B232" s="34"/>
      <c r="C232" s="34"/>
      <c r="D232" s="83">
        <f>E232-C232</f>
        <v>0</v>
      </c>
      <c r="E232" s="84">
        <v>0</v>
      </c>
    </row>
    <row r="233" spans="1:5" ht="14.25" hidden="1">
      <c r="A233" s="87" t="s">
        <v>175</v>
      </c>
      <c r="B233" s="34">
        <v>19</v>
      </c>
      <c r="C233" s="34"/>
      <c r="D233" s="83">
        <f>E233-C233</f>
        <v>4</v>
      </c>
      <c r="E233" s="84">
        <v>4</v>
      </c>
    </row>
    <row r="234" spans="1:5" ht="14.25">
      <c r="A234" s="34" t="s">
        <v>176</v>
      </c>
      <c r="B234" s="34"/>
      <c r="C234" s="34"/>
      <c r="D234" s="83"/>
      <c r="E234" s="84"/>
    </row>
    <row r="235" spans="1:5" ht="14.25" hidden="1">
      <c r="A235" s="85" t="s">
        <v>177</v>
      </c>
      <c r="B235" s="34"/>
      <c r="C235" s="34"/>
      <c r="D235" s="83"/>
      <c r="E235" s="84"/>
    </row>
    <row r="236" spans="1:5" ht="14.25" hidden="1">
      <c r="A236" s="85" t="s">
        <v>178</v>
      </c>
      <c r="B236" s="34"/>
      <c r="C236" s="34"/>
      <c r="D236" s="83"/>
      <c r="E236" s="84"/>
    </row>
    <row r="237" spans="1:5" ht="14.25" hidden="1">
      <c r="A237" s="85" t="s">
        <v>179</v>
      </c>
      <c r="B237" s="34"/>
      <c r="C237" s="34"/>
      <c r="D237" s="83"/>
      <c r="E237" s="84"/>
    </row>
    <row r="238" spans="1:5" ht="14.25">
      <c r="A238" s="34" t="s">
        <v>180</v>
      </c>
      <c r="B238" s="34"/>
      <c r="C238" s="34"/>
      <c r="D238" s="83"/>
      <c r="E238" s="84"/>
    </row>
    <row r="239" spans="1:5" ht="14.25">
      <c r="A239" s="34" t="s">
        <v>181</v>
      </c>
      <c r="B239" s="34">
        <v>12853</v>
      </c>
      <c r="C239" s="34">
        <f>C240+C243+C254+C261+C269+C278+C292+C302+C312+C320+C326</f>
        <v>10992</v>
      </c>
      <c r="D239" s="83">
        <f>E239-C239</f>
        <v>6316.786286000002</v>
      </c>
      <c r="E239" s="84">
        <f>E240+E243+E254+E261+E269+E278+E292+E302+E312+E320+E326</f>
        <v>17308.786286000002</v>
      </c>
    </row>
    <row r="240" spans="1:5" ht="14.25">
      <c r="A240" s="85" t="s">
        <v>182</v>
      </c>
      <c r="B240" s="34"/>
      <c r="C240" s="34"/>
      <c r="D240" s="83"/>
      <c r="E240" s="84"/>
    </row>
    <row r="241" spans="1:5" ht="14.25" hidden="1">
      <c r="A241" s="85" t="s">
        <v>183</v>
      </c>
      <c r="B241" s="34"/>
      <c r="C241" s="34"/>
      <c r="D241" s="83"/>
      <c r="E241" s="84"/>
    </row>
    <row r="242" spans="1:5" ht="14.25" hidden="1">
      <c r="A242" s="87" t="s">
        <v>184</v>
      </c>
      <c r="B242" s="34"/>
      <c r="C242" s="34"/>
      <c r="D242" s="83"/>
      <c r="E242" s="84"/>
    </row>
    <row r="243" spans="1:5" ht="14.25">
      <c r="A243" s="87" t="s">
        <v>185</v>
      </c>
      <c r="B243" s="34">
        <v>11941</v>
      </c>
      <c r="C243" s="34">
        <v>10174</v>
      </c>
      <c r="D243" s="83">
        <f>E243-C243</f>
        <v>4942.260055999999</v>
      </c>
      <c r="E243" s="86">
        <v>15116.260056</v>
      </c>
    </row>
    <row r="244" spans="1:5" ht="14.25" hidden="1">
      <c r="A244" s="87" t="s">
        <v>49</v>
      </c>
      <c r="B244" s="34">
        <v>7455</v>
      </c>
      <c r="C244" s="34">
        <v>7073</v>
      </c>
      <c r="D244" s="83">
        <f>E244-C244</f>
        <v>1758.945153999999</v>
      </c>
      <c r="E244" s="86">
        <v>8831.945154</v>
      </c>
    </row>
    <row r="245" spans="1:5" ht="14.25" hidden="1">
      <c r="A245" s="87" t="s">
        <v>50</v>
      </c>
      <c r="B245" s="34">
        <v>1841</v>
      </c>
      <c r="C245" s="34">
        <v>2058</v>
      </c>
      <c r="D245" s="83">
        <f>E245-C245</f>
        <v>1492.6401839999999</v>
      </c>
      <c r="E245" s="86">
        <v>3550.640184</v>
      </c>
    </row>
    <row r="246" spans="1:5" ht="14.25" hidden="1">
      <c r="A246" s="87" t="s">
        <v>51</v>
      </c>
      <c r="B246" s="34"/>
      <c r="C246" s="34"/>
      <c r="D246" s="83"/>
      <c r="E246" s="84"/>
    </row>
    <row r="247" spans="1:5" ht="14.25" hidden="1">
      <c r="A247" s="87" t="s">
        <v>90</v>
      </c>
      <c r="B247" s="34"/>
      <c r="C247" s="34"/>
      <c r="D247" s="83"/>
      <c r="E247" s="84"/>
    </row>
    <row r="248" spans="1:5" ht="14.25" hidden="1">
      <c r="A248" s="87" t="s">
        <v>186</v>
      </c>
      <c r="B248" s="34">
        <v>15</v>
      </c>
      <c r="C248" s="34"/>
      <c r="D248" s="83"/>
      <c r="E248" s="84"/>
    </row>
    <row r="249" spans="1:5" ht="14.25" hidden="1">
      <c r="A249" s="87" t="s">
        <v>187</v>
      </c>
      <c r="B249" s="34"/>
      <c r="C249" s="34"/>
      <c r="D249" s="83"/>
      <c r="E249" s="84"/>
    </row>
    <row r="250" spans="1:5" ht="14.25" hidden="1">
      <c r="A250" s="87" t="s">
        <v>188</v>
      </c>
      <c r="B250" s="34"/>
      <c r="C250" s="34"/>
      <c r="D250" s="83"/>
      <c r="E250" s="84"/>
    </row>
    <row r="251" spans="1:5" ht="14.25" hidden="1">
      <c r="A251" s="87" t="s">
        <v>189</v>
      </c>
      <c r="B251" s="34"/>
      <c r="C251" s="34"/>
      <c r="D251" s="83"/>
      <c r="E251" s="84"/>
    </row>
    <row r="252" spans="1:5" ht="14.25" hidden="1">
      <c r="A252" s="87" t="s">
        <v>58</v>
      </c>
      <c r="B252" s="34"/>
      <c r="C252" s="34"/>
      <c r="D252" s="83"/>
      <c r="E252" s="84"/>
    </row>
    <row r="253" spans="1:5" ht="14.25" hidden="1">
      <c r="A253" s="87" t="s">
        <v>190</v>
      </c>
      <c r="B253" s="34">
        <v>2630</v>
      </c>
      <c r="C253" s="34">
        <v>1043</v>
      </c>
      <c r="D253" s="83">
        <f>E253-C253</f>
        <v>1690.6747180000002</v>
      </c>
      <c r="E253" s="86">
        <v>2733.674718</v>
      </c>
    </row>
    <row r="254" spans="1:5" ht="14.25">
      <c r="A254" s="85" t="s">
        <v>191</v>
      </c>
      <c r="B254" s="34"/>
      <c r="C254" s="34"/>
      <c r="D254" s="83"/>
      <c r="E254" s="84"/>
    </row>
    <row r="255" spans="1:5" ht="14.25" hidden="1">
      <c r="A255" s="85" t="s">
        <v>49</v>
      </c>
      <c r="B255" s="34"/>
      <c r="C255" s="34"/>
      <c r="D255" s="83"/>
      <c r="E255" s="84"/>
    </row>
    <row r="256" spans="1:5" ht="14.25" hidden="1">
      <c r="A256" s="85" t="s">
        <v>50</v>
      </c>
      <c r="B256" s="34"/>
      <c r="C256" s="34"/>
      <c r="D256" s="83"/>
      <c r="E256" s="84"/>
    </row>
    <row r="257" spans="1:5" ht="14.25" hidden="1">
      <c r="A257" s="87" t="s">
        <v>51</v>
      </c>
      <c r="B257" s="34"/>
      <c r="C257" s="34"/>
      <c r="D257" s="83"/>
      <c r="E257" s="84"/>
    </row>
    <row r="258" spans="1:5" ht="14.25" hidden="1">
      <c r="A258" s="87" t="s">
        <v>192</v>
      </c>
      <c r="B258" s="34"/>
      <c r="C258" s="34"/>
      <c r="D258" s="83"/>
      <c r="E258" s="84"/>
    </row>
    <row r="259" spans="1:5" ht="14.25" hidden="1">
      <c r="A259" s="87" t="s">
        <v>58</v>
      </c>
      <c r="B259" s="34"/>
      <c r="C259" s="34"/>
      <c r="D259" s="83"/>
      <c r="E259" s="84"/>
    </row>
    <row r="260" spans="1:5" ht="14.25" hidden="1">
      <c r="A260" s="34" t="s">
        <v>193</v>
      </c>
      <c r="B260" s="34"/>
      <c r="C260" s="34"/>
      <c r="D260" s="83"/>
      <c r="E260" s="84"/>
    </row>
    <row r="261" spans="1:5" ht="14.25">
      <c r="A261" s="88" t="s">
        <v>194</v>
      </c>
      <c r="B261" s="34">
        <v>1</v>
      </c>
      <c r="C261" s="34"/>
      <c r="D261" s="83">
        <f>E261-C261</f>
        <v>141.12</v>
      </c>
      <c r="E261" s="86">
        <v>141.12</v>
      </c>
    </row>
    <row r="262" spans="1:5" ht="14.25" hidden="1">
      <c r="A262" s="85" t="s">
        <v>49</v>
      </c>
      <c r="B262" s="34"/>
      <c r="C262" s="34"/>
      <c r="D262" s="83">
        <f>E262-C262</f>
        <v>1.32</v>
      </c>
      <c r="E262" s="86">
        <v>1.32</v>
      </c>
    </row>
    <row r="263" spans="1:5" ht="14.25" hidden="1">
      <c r="A263" s="85" t="s">
        <v>50</v>
      </c>
      <c r="B263" s="34"/>
      <c r="C263" s="34"/>
      <c r="D263" s="83">
        <f>E263-C263</f>
        <v>139.8</v>
      </c>
      <c r="E263" s="86">
        <v>139.8</v>
      </c>
    </row>
    <row r="264" spans="1:5" ht="14.25" hidden="1">
      <c r="A264" s="87" t="s">
        <v>51</v>
      </c>
      <c r="B264" s="34"/>
      <c r="C264" s="34"/>
      <c r="D264" s="83"/>
      <c r="E264" s="84"/>
    </row>
    <row r="265" spans="1:5" ht="14.25" hidden="1">
      <c r="A265" s="87" t="s">
        <v>195</v>
      </c>
      <c r="B265" s="34"/>
      <c r="C265" s="34"/>
      <c r="D265" s="83"/>
      <c r="E265" s="84"/>
    </row>
    <row r="266" spans="1:5" ht="14.25" hidden="1">
      <c r="A266" s="87" t="s">
        <v>196</v>
      </c>
      <c r="B266" s="34"/>
      <c r="C266" s="34"/>
      <c r="D266" s="83"/>
      <c r="E266" s="84"/>
    </row>
    <row r="267" spans="1:5" ht="14.25" hidden="1">
      <c r="A267" s="87" t="s">
        <v>58</v>
      </c>
      <c r="B267" s="34">
        <v>1</v>
      </c>
      <c r="C267" s="34"/>
      <c r="D267" s="83"/>
      <c r="E267" s="84"/>
    </row>
    <row r="268" spans="1:5" ht="14.25" hidden="1">
      <c r="A268" s="87" t="s">
        <v>197</v>
      </c>
      <c r="B268" s="34"/>
      <c r="C268" s="34"/>
      <c r="D268" s="83"/>
      <c r="E268" s="84"/>
    </row>
    <row r="269" spans="1:5" ht="14.25">
      <c r="A269" s="34" t="s">
        <v>198</v>
      </c>
      <c r="B269" s="34">
        <v>20</v>
      </c>
      <c r="C269" s="34"/>
      <c r="D269" s="83">
        <f>E269-C269</f>
        <v>511.75523</v>
      </c>
      <c r="E269" s="86">
        <v>511.75523</v>
      </c>
    </row>
    <row r="270" spans="1:5" ht="14.25" hidden="1">
      <c r="A270" s="85" t="s">
        <v>49</v>
      </c>
      <c r="B270" s="34"/>
      <c r="C270" s="34"/>
      <c r="D270" s="83">
        <f>E270-C270</f>
        <v>461.75523</v>
      </c>
      <c r="E270" s="86">
        <v>461.75523</v>
      </c>
    </row>
    <row r="271" spans="1:5" ht="14.25" hidden="1">
      <c r="A271" s="85" t="s">
        <v>50</v>
      </c>
      <c r="B271" s="34"/>
      <c r="C271" s="34"/>
      <c r="D271" s="83"/>
      <c r="E271" s="84"/>
    </row>
    <row r="272" spans="1:5" ht="14.25" hidden="1">
      <c r="A272" s="85" t="s">
        <v>51</v>
      </c>
      <c r="B272" s="34"/>
      <c r="C272" s="34"/>
      <c r="D272" s="83"/>
      <c r="E272" s="84"/>
    </row>
    <row r="273" spans="1:5" ht="14.25" hidden="1">
      <c r="A273" s="87" t="s">
        <v>199</v>
      </c>
      <c r="B273" s="34"/>
      <c r="C273" s="34"/>
      <c r="D273" s="83"/>
      <c r="E273" s="84"/>
    </row>
    <row r="274" spans="1:5" ht="14.25" hidden="1">
      <c r="A274" s="87" t="s">
        <v>200</v>
      </c>
      <c r="B274" s="34"/>
      <c r="C274" s="34"/>
      <c r="D274" s="83"/>
      <c r="E274" s="84"/>
    </row>
    <row r="275" spans="1:5" ht="14.25" hidden="1">
      <c r="A275" s="87" t="s">
        <v>201</v>
      </c>
      <c r="B275" s="34"/>
      <c r="C275" s="34"/>
      <c r="D275" s="83"/>
      <c r="E275" s="84"/>
    </row>
    <row r="276" spans="1:5" ht="14.25" hidden="1">
      <c r="A276" s="85" t="s">
        <v>58</v>
      </c>
      <c r="B276" s="34"/>
      <c r="C276" s="34"/>
      <c r="D276" s="83"/>
      <c r="E276" s="84"/>
    </row>
    <row r="277" spans="1:5" ht="14.25" hidden="1">
      <c r="A277" s="85" t="s">
        <v>202</v>
      </c>
      <c r="B277" s="34">
        <v>20</v>
      </c>
      <c r="C277" s="34"/>
      <c r="D277" s="83">
        <f>E277-C277</f>
        <v>50</v>
      </c>
      <c r="E277" s="86">
        <v>50</v>
      </c>
    </row>
    <row r="278" spans="1:5" ht="14.25">
      <c r="A278" s="85" t="s">
        <v>203</v>
      </c>
      <c r="B278" s="34">
        <v>891</v>
      </c>
      <c r="C278" s="34">
        <v>818</v>
      </c>
      <c r="D278" s="83">
        <f>E278-C278</f>
        <v>721.6510000000001</v>
      </c>
      <c r="E278" s="86">
        <v>1539.651</v>
      </c>
    </row>
    <row r="279" spans="1:5" ht="14.25" hidden="1">
      <c r="A279" s="87" t="s">
        <v>49</v>
      </c>
      <c r="B279" s="34">
        <v>739</v>
      </c>
      <c r="C279" s="34">
        <v>727</v>
      </c>
      <c r="D279" s="83">
        <f>E279-C279</f>
        <v>110.42100000000005</v>
      </c>
      <c r="E279" s="86">
        <v>837.421</v>
      </c>
    </row>
    <row r="280" spans="1:5" ht="14.25" hidden="1">
      <c r="A280" s="87" t="s">
        <v>50</v>
      </c>
      <c r="B280" s="34">
        <v>122</v>
      </c>
      <c r="C280" s="34">
        <v>91</v>
      </c>
      <c r="D280" s="83">
        <f>E280-C280</f>
        <v>611.23</v>
      </c>
      <c r="E280" s="86">
        <v>702.23</v>
      </c>
    </row>
    <row r="281" spans="1:5" ht="14.25" hidden="1">
      <c r="A281" s="87" t="s">
        <v>51</v>
      </c>
      <c r="B281" s="34"/>
      <c r="C281" s="34"/>
      <c r="D281" s="83"/>
      <c r="E281" s="84"/>
    </row>
    <row r="282" spans="1:5" ht="14.25" hidden="1">
      <c r="A282" s="34" t="s">
        <v>204</v>
      </c>
      <c r="B282" s="34"/>
      <c r="C282" s="34"/>
      <c r="D282" s="83"/>
      <c r="E282" s="84"/>
    </row>
    <row r="283" spans="1:5" ht="14.25" hidden="1">
      <c r="A283" s="85" t="s">
        <v>205</v>
      </c>
      <c r="B283" s="34"/>
      <c r="C283" s="34"/>
      <c r="D283" s="83"/>
      <c r="E283" s="84"/>
    </row>
    <row r="284" spans="1:5" ht="14.25" hidden="1">
      <c r="A284" s="85" t="s">
        <v>206</v>
      </c>
      <c r="B284" s="34"/>
      <c r="C284" s="34"/>
      <c r="D284" s="83"/>
      <c r="E284" s="84"/>
    </row>
    <row r="285" spans="1:5" ht="14.25" hidden="1">
      <c r="A285" s="88" t="s">
        <v>207</v>
      </c>
      <c r="B285" s="34">
        <v>30</v>
      </c>
      <c r="C285" s="34"/>
      <c r="D285" s="83"/>
      <c r="E285" s="84"/>
    </row>
    <row r="286" spans="1:5" ht="14.25" hidden="1">
      <c r="A286" s="87" t="s">
        <v>208</v>
      </c>
      <c r="B286" s="34"/>
      <c r="C286" s="34"/>
      <c r="D286" s="83"/>
      <c r="E286" s="84"/>
    </row>
    <row r="287" spans="1:5" ht="14.25" hidden="1">
      <c r="A287" s="87" t="s">
        <v>209</v>
      </c>
      <c r="B287" s="34"/>
      <c r="C287" s="34"/>
      <c r="D287" s="83"/>
      <c r="E287" s="84"/>
    </row>
    <row r="288" spans="1:5" ht="14.25" hidden="1">
      <c r="A288" s="87" t="s">
        <v>210</v>
      </c>
      <c r="B288" s="34"/>
      <c r="C288" s="34"/>
      <c r="D288" s="83"/>
      <c r="E288" s="84"/>
    </row>
    <row r="289" spans="1:5" ht="14.25" hidden="1">
      <c r="A289" s="87" t="s">
        <v>90</v>
      </c>
      <c r="B289" s="34"/>
      <c r="C289" s="34"/>
      <c r="D289" s="83"/>
      <c r="E289" s="84"/>
    </row>
    <row r="290" spans="1:5" ht="14.25" hidden="1">
      <c r="A290" s="87" t="s">
        <v>58</v>
      </c>
      <c r="B290" s="34"/>
      <c r="C290" s="34"/>
      <c r="D290" s="83"/>
      <c r="E290" s="84"/>
    </row>
    <row r="291" spans="1:5" ht="14.25" hidden="1">
      <c r="A291" s="85" t="s">
        <v>211</v>
      </c>
      <c r="B291" s="34"/>
      <c r="C291" s="34"/>
      <c r="D291" s="83"/>
      <c r="E291" s="84"/>
    </row>
    <row r="292" spans="1:5" ht="14.25">
      <c r="A292" s="88" t="s">
        <v>212</v>
      </c>
      <c r="B292" s="34"/>
      <c r="C292" s="34"/>
      <c r="D292" s="83"/>
      <c r="E292" s="84"/>
    </row>
    <row r="293" spans="1:5" ht="14.25" hidden="1">
      <c r="A293" s="85" t="s">
        <v>49</v>
      </c>
      <c r="B293" s="34"/>
      <c r="C293" s="34"/>
      <c r="D293" s="83"/>
      <c r="E293" s="84"/>
    </row>
    <row r="294" spans="1:5" ht="14.25" hidden="1">
      <c r="A294" s="87" t="s">
        <v>50</v>
      </c>
      <c r="B294" s="34"/>
      <c r="C294" s="34"/>
      <c r="D294" s="83"/>
      <c r="E294" s="84"/>
    </row>
    <row r="295" spans="1:5" ht="14.25" hidden="1">
      <c r="A295" s="87" t="s">
        <v>51</v>
      </c>
      <c r="B295" s="34"/>
      <c r="C295" s="34"/>
      <c r="D295" s="83"/>
      <c r="E295" s="84"/>
    </row>
    <row r="296" spans="1:5" ht="14.25" hidden="1">
      <c r="A296" s="87" t="s">
        <v>213</v>
      </c>
      <c r="B296" s="34"/>
      <c r="C296" s="34"/>
      <c r="D296" s="83"/>
      <c r="E296" s="84"/>
    </row>
    <row r="297" spans="1:5" ht="14.25" hidden="1">
      <c r="A297" s="34" t="s">
        <v>214</v>
      </c>
      <c r="B297" s="34"/>
      <c r="C297" s="34"/>
      <c r="D297" s="83"/>
      <c r="E297" s="84"/>
    </row>
    <row r="298" spans="1:5" ht="14.25" hidden="1">
      <c r="A298" s="85" t="s">
        <v>215</v>
      </c>
      <c r="B298" s="34"/>
      <c r="C298" s="34"/>
      <c r="D298" s="83"/>
      <c r="E298" s="84"/>
    </row>
    <row r="299" spans="1:5" ht="14.25" hidden="1">
      <c r="A299" s="85" t="s">
        <v>90</v>
      </c>
      <c r="B299" s="34"/>
      <c r="C299" s="34"/>
      <c r="D299" s="83"/>
      <c r="E299" s="84"/>
    </row>
    <row r="300" spans="1:5" ht="14.25" hidden="1">
      <c r="A300" s="85" t="s">
        <v>58</v>
      </c>
      <c r="B300" s="34"/>
      <c r="C300" s="34"/>
      <c r="D300" s="83"/>
      <c r="E300" s="84"/>
    </row>
    <row r="301" spans="1:5" ht="14.25" hidden="1">
      <c r="A301" s="85" t="s">
        <v>216</v>
      </c>
      <c r="B301" s="34"/>
      <c r="C301" s="34"/>
      <c r="D301" s="83"/>
      <c r="E301" s="84"/>
    </row>
    <row r="302" spans="1:5" ht="14.25" hidden="1">
      <c r="A302" s="87" t="s">
        <v>217</v>
      </c>
      <c r="B302" s="34"/>
      <c r="C302" s="34"/>
      <c r="D302" s="83"/>
      <c r="E302" s="84"/>
    </row>
    <row r="303" spans="1:5" ht="14.25" hidden="1">
      <c r="A303" s="87" t="s">
        <v>49</v>
      </c>
      <c r="B303" s="34"/>
      <c r="C303" s="34"/>
      <c r="D303" s="83"/>
      <c r="E303" s="84"/>
    </row>
    <row r="304" spans="1:5" ht="14.25" hidden="1">
      <c r="A304" s="87" t="s">
        <v>50</v>
      </c>
      <c r="B304" s="34"/>
      <c r="C304" s="34"/>
      <c r="D304" s="83"/>
      <c r="E304" s="84"/>
    </row>
    <row r="305" spans="1:5" ht="14.25" hidden="1">
      <c r="A305" s="85" t="s">
        <v>51</v>
      </c>
      <c r="B305" s="34"/>
      <c r="C305" s="34"/>
      <c r="D305" s="83"/>
      <c r="E305" s="84"/>
    </row>
    <row r="306" spans="1:5" ht="14.25" hidden="1">
      <c r="A306" s="85" t="s">
        <v>218</v>
      </c>
      <c r="B306" s="34"/>
      <c r="C306" s="34"/>
      <c r="D306" s="83"/>
      <c r="E306" s="84"/>
    </row>
    <row r="307" spans="1:5" ht="14.25" hidden="1">
      <c r="A307" s="85" t="s">
        <v>219</v>
      </c>
      <c r="B307" s="34"/>
      <c r="C307" s="34"/>
      <c r="D307" s="83"/>
      <c r="E307" s="84"/>
    </row>
    <row r="308" spans="1:5" ht="14.25" hidden="1">
      <c r="A308" s="87" t="s">
        <v>220</v>
      </c>
      <c r="B308" s="34"/>
      <c r="C308" s="34"/>
      <c r="D308" s="83"/>
      <c r="E308" s="84"/>
    </row>
    <row r="309" spans="1:5" ht="14.25" hidden="1">
      <c r="A309" s="87" t="s">
        <v>90</v>
      </c>
      <c r="B309" s="34"/>
      <c r="C309" s="34"/>
      <c r="D309" s="83"/>
      <c r="E309" s="84"/>
    </row>
    <row r="310" spans="1:5" ht="14.25" hidden="1">
      <c r="A310" s="87" t="s">
        <v>58</v>
      </c>
      <c r="B310" s="34"/>
      <c r="C310" s="34"/>
      <c r="D310" s="83"/>
      <c r="E310" s="84"/>
    </row>
    <row r="311" spans="1:5" ht="14.25" hidden="1">
      <c r="A311" s="87" t="s">
        <v>221</v>
      </c>
      <c r="B311" s="34"/>
      <c r="C311" s="34"/>
      <c r="D311" s="83"/>
      <c r="E311" s="84"/>
    </row>
    <row r="312" spans="1:5" ht="14.25" hidden="1">
      <c r="A312" s="34" t="s">
        <v>222</v>
      </c>
      <c r="B312" s="34"/>
      <c r="C312" s="34"/>
      <c r="D312" s="83"/>
      <c r="E312" s="84"/>
    </row>
    <row r="313" spans="1:5" ht="14.25" hidden="1">
      <c r="A313" s="85" t="s">
        <v>49</v>
      </c>
      <c r="B313" s="34"/>
      <c r="C313" s="34"/>
      <c r="D313" s="83"/>
      <c r="E313" s="84"/>
    </row>
    <row r="314" spans="1:5" ht="14.25" hidden="1">
      <c r="A314" s="85" t="s">
        <v>50</v>
      </c>
      <c r="B314" s="34"/>
      <c r="C314" s="34"/>
      <c r="D314" s="83"/>
      <c r="E314" s="84"/>
    </row>
    <row r="315" spans="1:5" ht="14.25" hidden="1">
      <c r="A315" s="88" t="s">
        <v>51</v>
      </c>
      <c r="B315" s="34"/>
      <c r="C315" s="34"/>
      <c r="D315" s="83"/>
      <c r="E315" s="84"/>
    </row>
    <row r="316" spans="1:5" ht="14.25" hidden="1">
      <c r="A316" s="90" t="s">
        <v>223</v>
      </c>
      <c r="B316" s="34"/>
      <c r="C316" s="34"/>
      <c r="D316" s="83"/>
      <c r="E316" s="84"/>
    </row>
    <row r="317" spans="1:5" ht="14.25" hidden="1">
      <c r="A317" s="87" t="s">
        <v>224</v>
      </c>
      <c r="B317" s="34"/>
      <c r="C317" s="34"/>
      <c r="D317" s="83"/>
      <c r="E317" s="84"/>
    </row>
    <row r="318" spans="1:5" ht="14.25" hidden="1">
      <c r="A318" s="87" t="s">
        <v>58</v>
      </c>
      <c r="B318" s="34"/>
      <c r="C318" s="34"/>
      <c r="D318" s="83"/>
      <c r="E318" s="84"/>
    </row>
    <row r="319" spans="1:5" ht="14.25" hidden="1">
      <c r="A319" s="85" t="s">
        <v>225</v>
      </c>
      <c r="B319" s="34"/>
      <c r="C319" s="34"/>
      <c r="D319" s="83"/>
      <c r="E319" s="84"/>
    </row>
    <row r="320" spans="1:5" ht="14.25" hidden="1">
      <c r="A320" s="85" t="s">
        <v>226</v>
      </c>
      <c r="B320" s="34"/>
      <c r="C320" s="34"/>
      <c r="D320" s="83"/>
      <c r="E320" s="84"/>
    </row>
    <row r="321" spans="1:5" ht="14.25" hidden="1">
      <c r="A321" s="85" t="s">
        <v>49</v>
      </c>
      <c r="B321" s="34"/>
      <c r="C321" s="34"/>
      <c r="D321" s="83"/>
      <c r="E321" s="84"/>
    </row>
    <row r="322" spans="1:5" ht="14.25" hidden="1">
      <c r="A322" s="87" t="s">
        <v>50</v>
      </c>
      <c r="B322" s="34"/>
      <c r="C322" s="34"/>
      <c r="D322" s="83"/>
      <c r="E322" s="84"/>
    </row>
    <row r="323" spans="1:5" ht="14.25" hidden="1">
      <c r="A323" s="85" t="s">
        <v>90</v>
      </c>
      <c r="B323" s="34"/>
      <c r="C323" s="34"/>
      <c r="D323" s="83"/>
      <c r="E323" s="84"/>
    </row>
    <row r="324" spans="1:5" ht="14.25" hidden="1">
      <c r="A324" s="87" t="s">
        <v>227</v>
      </c>
      <c r="B324" s="34"/>
      <c r="C324" s="34"/>
      <c r="D324" s="83"/>
      <c r="E324" s="84"/>
    </row>
    <row r="325" spans="1:5" ht="14.25" hidden="1">
      <c r="A325" s="85" t="s">
        <v>228</v>
      </c>
      <c r="B325" s="34"/>
      <c r="C325" s="34"/>
      <c r="D325" s="83"/>
      <c r="E325" s="84"/>
    </row>
    <row r="326" spans="1:5" ht="14.25" hidden="1">
      <c r="A326" s="85" t="s">
        <v>229</v>
      </c>
      <c r="B326" s="34"/>
      <c r="C326" s="34"/>
      <c r="D326" s="83"/>
      <c r="E326" s="84"/>
    </row>
    <row r="327" spans="1:5" ht="14.25" hidden="1">
      <c r="A327" s="85" t="s">
        <v>230</v>
      </c>
      <c r="B327" s="34"/>
      <c r="C327" s="34"/>
      <c r="D327" s="83"/>
      <c r="E327" s="84"/>
    </row>
    <row r="328" spans="1:5" ht="14.25" hidden="1">
      <c r="A328" s="85" t="s">
        <v>231</v>
      </c>
      <c r="B328" s="34"/>
      <c r="C328" s="34"/>
      <c r="D328" s="83"/>
      <c r="E328" s="84"/>
    </row>
    <row r="329" spans="1:5" ht="14.25">
      <c r="A329" s="34" t="s">
        <v>232</v>
      </c>
      <c r="B329" s="34">
        <v>73375</v>
      </c>
      <c r="C329" s="34">
        <f>C330+C335+C342+C348+C354+C358+C362+C366+C372+C379</f>
        <v>57489</v>
      </c>
      <c r="D329" s="83">
        <f>E329-C329</f>
        <v>450.61067800000455</v>
      </c>
      <c r="E329" s="84">
        <f>E330+E335+E342+E348+E354+E358+E362+E366+E372+E379</f>
        <v>57939.610678000005</v>
      </c>
    </row>
    <row r="330" spans="1:5" ht="14.25">
      <c r="A330" s="87" t="s">
        <v>233</v>
      </c>
      <c r="B330" s="34">
        <v>152</v>
      </c>
      <c r="C330" s="34">
        <v>167</v>
      </c>
      <c r="D330" s="83">
        <f>E330-C330</f>
        <v>0.16900000000001114</v>
      </c>
      <c r="E330" s="86">
        <v>167.169</v>
      </c>
    </row>
    <row r="331" spans="1:5" ht="14.25" hidden="1">
      <c r="A331" s="85" t="s">
        <v>49</v>
      </c>
      <c r="B331" s="34">
        <v>152</v>
      </c>
      <c r="C331" s="34">
        <v>167</v>
      </c>
      <c r="D331" s="83">
        <f>E331-C331</f>
        <v>0.16900000000001114</v>
      </c>
      <c r="E331" s="86">
        <v>167.169</v>
      </c>
    </row>
    <row r="332" spans="1:5" ht="14.25" hidden="1">
      <c r="A332" s="85" t="s">
        <v>50</v>
      </c>
      <c r="B332" s="34"/>
      <c r="C332" s="34"/>
      <c r="D332" s="83"/>
      <c r="E332" s="84"/>
    </row>
    <row r="333" spans="1:5" ht="14.25" hidden="1">
      <c r="A333" s="85" t="s">
        <v>51</v>
      </c>
      <c r="B333" s="34"/>
      <c r="C333" s="34"/>
      <c r="D333" s="83"/>
      <c r="E333" s="84"/>
    </row>
    <row r="334" spans="1:5" ht="14.25" hidden="1">
      <c r="A334" s="90" t="s">
        <v>234</v>
      </c>
      <c r="B334" s="34"/>
      <c r="C334" s="34"/>
      <c r="D334" s="83"/>
      <c r="E334" s="84"/>
    </row>
    <row r="335" spans="1:5" ht="14.25">
      <c r="A335" s="85" t="s">
        <v>235</v>
      </c>
      <c r="B335" s="34">
        <v>67551</v>
      </c>
      <c r="C335" s="34">
        <v>53168</v>
      </c>
      <c r="D335" s="83">
        <f>E335-C335</f>
        <v>147.3136979999981</v>
      </c>
      <c r="E335" s="86">
        <v>53315.313698</v>
      </c>
    </row>
    <row r="336" spans="1:5" ht="14.25" hidden="1">
      <c r="A336" s="85" t="s">
        <v>236</v>
      </c>
      <c r="B336" s="34">
        <v>2572</v>
      </c>
      <c r="C336" s="34">
        <v>1691</v>
      </c>
      <c r="D336" s="83">
        <f>E336-C336</f>
        <v>608.9267419999996</v>
      </c>
      <c r="E336" s="86">
        <v>2299.9267419999996</v>
      </c>
    </row>
    <row r="337" spans="1:5" ht="14.25" hidden="1">
      <c r="A337" s="85" t="s">
        <v>237</v>
      </c>
      <c r="B337" s="34">
        <v>22613</v>
      </c>
      <c r="C337" s="34">
        <v>21467</v>
      </c>
      <c r="D337" s="83">
        <f>E337-C337</f>
        <v>1598.1113719999994</v>
      </c>
      <c r="E337" s="86">
        <v>23065.111372</v>
      </c>
    </row>
    <row r="338" spans="1:5" ht="14.25" hidden="1">
      <c r="A338" s="87" t="s">
        <v>238</v>
      </c>
      <c r="B338" s="34">
        <v>16867</v>
      </c>
      <c r="C338" s="34">
        <v>15025</v>
      </c>
      <c r="D338" s="83">
        <f>E338-C338</f>
        <v>-744.3597840000002</v>
      </c>
      <c r="E338" s="86">
        <v>14280.640216</v>
      </c>
    </row>
    <row r="339" spans="1:5" ht="14.25" hidden="1">
      <c r="A339" s="87" t="s">
        <v>239</v>
      </c>
      <c r="B339" s="34">
        <v>8369</v>
      </c>
      <c r="C339" s="34">
        <v>7522</v>
      </c>
      <c r="D339" s="83">
        <f>E339-C339</f>
        <v>1123.1662299999898</v>
      </c>
      <c r="E339" s="86">
        <v>8645.16622999999</v>
      </c>
    </row>
    <row r="340" spans="1:5" ht="14.25" hidden="1">
      <c r="A340" s="87" t="s">
        <v>240</v>
      </c>
      <c r="B340" s="34"/>
      <c r="C340" s="34"/>
      <c r="D340" s="83"/>
      <c r="E340" s="84"/>
    </row>
    <row r="341" spans="1:5" ht="14.25" hidden="1">
      <c r="A341" s="85" t="s">
        <v>241</v>
      </c>
      <c r="B341" s="34">
        <v>17090</v>
      </c>
      <c r="C341" s="34">
        <v>7463</v>
      </c>
      <c r="D341" s="83">
        <f>E341-C341</f>
        <v>-2438.5308620000005</v>
      </c>
      <c r="E341" s="86">
        <v>5024.4691379999995</v>
      </c>
    </row>
    <row r="342" spans="1:5" ht="14.25">
      <c r="A342" s="85" t="s">
        <v>242</v>
      </c>
      <c r="B342" s="34">
        <v>2459</v>
      </c>
      <c r="C342" s="34">
        <v>1960</v>
      </c>
      <c r="D342" s="83">
        <f>E342-C342</f>
        <v>-42.57906000000003</v>
      </c>
      <c r="E342" s="86">
        <v>1917.42094</v>
      </c>
    </row>
    <row r="343" spans="1:5" ht="14.25" hidden="1">
      <c r="A343" s="85" t="s">
        <v>243</v>
      </c>
      <c r="B343" s="34"/>
      <c r="C343" s="34"/>
      <c r="D343" s="83"/>
      <c r="E343" s="92"/>
    </row>
    <row r="344" spans="1:5" ht="14.25" hidden="1">
      <c r="A344" s="85" t="s">
        <v>244</v>
      </c>
      <c r="B344" s="34">
        <v>2249</v>
      </c>
      <c r="C344" s="34">
        <v>1669</v>
      </c>
      <c r="D344" s="83">
        <f>E344-C344</f>
        <v>108.42093999999997</v>
      </c>
      <c r="E344" s="86">
        <v>1777.42094</v>
      </c>
    </row>
    <row r="345" spans="1:5" ht="14.25" hidden="1">
      <c r="A345" s="85" t="s">
        <v>245</v>
      </c>
      <c r="B345" s="34"/>
      <c r="C345" s="34">
        <v>291</v>
      </c>
      <c r="D345" s="83">
        <f>E345-C345</f>
        <v>-291</v>
      </c>
      <c r="E345" s="84">
        <v>0</v>
      </c>
    </row>
    <row r="346" spans="1:5" ht="14.25" hidden="1">
      <c r="A346" s="87" t="s">
        <v>246</v>
      </c>
      <c r="B346" s="34"/>
      <c r="C346" s="34"/>
      <c r="D346" s="83"/>
      <c r="E346" s="84"/>
    </row>
    <row r="347" spans="1:5" ht="14.25" hidden="1">
      <c r="A347" s="87" t="s">
        <v>247</v>
      </c>
      <c r="B347" s="34">
        <v>210</v>
      </c>
      <c r="C347" s="34"/>
      <c r="D347" s="83">
        <f>E347-C347</f>
        <v>140</v>
      </c>
      <c r="E347" s="86">
        <v>140</v>
      </c>
    </row>
    <row r="348" spans="1:5" ht="14.25">
      <c r="A348" s="34" t="s">
        <v>248</v>
      </c>
      <c r="B348" s="34"/>
      <c r="C348" s="34"/>
      <c r="D348" s="83"/>
      <c r="E348" s="84"/>
    </row>
    <row r="349" spans="1:5" ht="14.25" hidden="1">
      <c r="A349" s="85" t="s">
        <v>249</v>
      </c>
      <c r="B349" s="34"/>
      <c r="C349" s="34"/>
      <c r="D349" s="83"/>
      <c r="E349" s="84"/>
    </row>
    <row r="350" spans="1:5" ht="14.25" hidden="1">
      <c r="A350" s="85" t="s">
        <v>250</v>
      </c>
      <c r="B350" s="34"/>
      <c r="C350" s="34"/>
      <c r="D350" s="83"/>
      <c r="E350" s="84"/>
    </row>
    <row r="351" spans="1:5" ht="14.25" hidden="1">
      <c r="A351" s="85" t="s">
        <v>251</v>
      </c>
      <c r="B351" s="34"/>
      <c r="C351" s="34"/>
      <c r="D351" s="83"/>
      <c r="E351" s="84"/>
    </row>
    <row r="352" spans="1:5" ht="14.25" hidden="1">
      <c r="A352" s="87" t="s">
        <v>252</v>
      </c>
      <c r="B352" s="34"/>
      <c r="C352" s="34"/>
      <c r="D352" s="83"/>
      <c r="E352" s="84"/>
    </row>
    <row r="353" spans="1:5" ht="14.25" hidden="1">
      <c r="A353" s="87" t="s">
        <v>253</v>
      </c>
      <c r="B353" s="34"/>
      <c r="C353" s="34"/>
      <c r="D353" s="83"/>
      <c r="E353" s="84"/>
    </row>
    <row r="354" spans="1:5" ht="14.25" hidden="1">
      <c r="A354" s="87" t="s">
        <v>254</v>
      </c>
      <c r="B354" s="34"/>
      <c r="C354" s="34"/>
      <c r="D354" s="83"/>
      <c r="E354" s="84"/>
    </row>
    <row r="355" spans="1:5" ht="14.25" hidden="1">
      <c r="A355" s="85" t="s">
        <v>255</v>
      </c>
      <c r="B355" s="34"/>
      <c r="C355" s="34"/>
      <c r="D355" s="83"/>
      <c r="E355" s="84"/>
    </row>
    <row r="356" spans="1:5" ht="14.25" hidden="1">
      <c r="A356" s="85" t="s">
        <v>256</v>
      </c>
      <c r="B356" s="34"/>
      <c r="C356" s="34"/>
      <c r="D356" s="83"/>
      <c r="E356" s="84"/>
    </row>
    <row r="357" spans="1:5" ht="14.25" hidden="1">
      <c r="A357" s="85" t="s">
        <v>257</v>
      </c>
      <c r="B357" s="34"/>
      <c r="C357" s="34"/>
      <c r="D357" s="83"/>
      <c r="E357" s="84"/>
    </row>
    <row r="358" spans="1:5" ht="14.25" hidden="1">
      <c r="A358" s="87" t="s">
        <v>258</v>
      </c>
      <c r="B358" s="34"/>
      <c r="C358" s="34"/>
      <c r="D358" s="83"/>
      <c r="E358" s="84"/>
    </row>
    <row r="359" spans="1:5" ht="14.25" hidden="1">
      <c r="A359" s="87" t="s">
        <v>259</v>
      </c>
      <c r="B359" s="34"/>
      <c r="C359" s="34"/>
      <c r="D359" s="83"/>
      <c r="E359" s="84"/>
    </row>
    <row r="360" spans="1:5" ht="14.25" hidden="1">
      <c r="A360" s="87" t="s">
        <v>260</v>
      </c>
      <c r="B360" s="34"/>
      <c r="C360" s="34"/>
      <c r="D360" s="83"/>
      <c r="E360" s="84"/>
    </row>
    <row r="361" spans="1:5" ht="14.25" hidden="1">
      <c r="A361" s="34" t="s">
        <v>261</v>
      </c>
      <c r="B361" s="34"/>
      <c r="C361" s="34"/>
      <c r="D361" s="83"/>
      <c r="E361" s="84"/>
    </row>
    <row r="362" spans="1:5" ht="14.25">
      <c r="A362" s="85" t="s">
        <v>262</v>
      </c>
      <c r="B362" s="34">
        <v>269</v>
      </c>
      <c r="C362" s="34">
        <v>360</v>
      </c>
      <c r="D362" s="83">
        <f>E362-C362</f>
        <v>30.66193999999996</v>
      </c>
      <c r="E362" s="86">
        <v>390.66193999999996</v>
      </c>
    </row>
    <row r="363" spans="1:5" ht="14.25" hidden="1">
      <c r="A363" s="85" t="s">
        <v>263</v>
      </c>
      <c r="B363" s="34">
        <v>269</v>
      </c>
      <c r="C363" s="34">
        <v>360</v>
      </c>
      <c r="D363" s="83">
        <f>E363-C363</f>
        <v>30.66193999999996</v>
      </c>
      <c r="E363" s="86">
        <v>390.66193999999996</v>
      </c>
    </row>
    <row r="364" spans="1:5" ht="14.25" hidden="1">
      <c r="A364" s="85" t="s">
        <v>264</v>
      </c>
      <c r="B364" s="34"/>
      <c r="C364" s="34"/>
      <c r="D364" s="83"/>
      <c r="E364" s="84"/>
    </row>
    <row r="365" spans="1:5" ht="14.25" hidden="1">
      <c r="A365" s="87" t="s">
        <v>265</v>
      </c>
      <c r="B365" s="34"/>
      <c r="C365" s="34"/>
      <c r="D365" s="83"/>
      <c r="E365" s="84"/>
    </row>
    <row r="366" spans="1:5" ht="14.25">
      <c r="A366" s="87" t="s">
        <v>266</v>
      </c>
      <c r="B366" s="34">
        <v>864</v>
      </c>
      <c r="C366" s="34">
        <v>935</v>
      </c>
      <c r="D366" s="83">
        <f>E366-C366</f>
        <v>93.02579999999989</v>
      </c>
      <c r="E366" s="86">
        <v>1028.0258</v>
      </c>
    </row>
    <row r="367" spans="1:5" ht="14.25" hidden="1">
      <c r="A367" s="87" t="s">
        <v>267</v>
      </c>
      <c r="B367" s="34">
        <v>627</v>
      </c>
      <c r="C367" s="34">
        <v>620</v>
      </c>
      <c r="D367" s="83">
        <f>E367-C367</f>
        <v>12.644800000000032</v>
      </c>
      <c r="E367" s="86">
        <v>632.6448</v>
      </c>
    </row>
    <row r="368" spans="1:5" ht="14.25" hidden="1">
      <c r="A368" s="85" t="s">
        <v>268</v>
      </c>
      <c r="B368" s="34">
        <v>237</v>
      </c>
      <c r="C368" s="34">
        <v>315</v>
      </c>
      <c r="D368" s="83">
        <f>E368-C368</f>
        <v>80.38099999999997</v>
      </c>
      <c r="E368" s="86">
        <v>395.381</v>
      </c>
    </row>
    <row r="369" spans="1:5" ht="14.25" hidden="1">
      <c r="A369" s="85" t="s">
        <v>269</v>
      </c>
      <c r="B369" s="34"/>
      <c r="C369" s="34"/>
      <c r="D369" s="83"/>
      <c r="E369" s="84"/>
    </row>
    <row r="370" spans="1:5" ht="14.25" hidden="1">
      <c r="A370" s="85" t="s">
        <v>270</v>
      </c>
      <c r="B370" s="34"/>
      <c r="C370" s="34"/>
      <c r="D370" s="83"/>
      <c r="E370" s="84"/>
    </row>
    <row r="371" spans="1:5" ht="14.25" hidden="1">
      <c r="A371" s="85" t="s">
        <v>271</v>
      </c>
      <c r="B371" s="34"/>
      <c r="C371" s="34"/>
      <c r="D371" s="83"/>
      <c r="E371" s="84"/>
    </row>
    <row r="372" spans="1:5" ht="14.25">
      <c r="A372" s="85" t="s">
        <v>272</v>
      </c>
      <c r="B372" s="34">
        <v>997</v>
      </c>
      <c r="C372" s="34"/>
      <c r="D372" s="83">
        <f>E372-C372</f>
        <v>8</v>
      </c>
      <c r="E372" s="84">
        <v>8</v>
      </c>
    </row>
    <row r="373" spans="1:5" ht="14.25" hidden="1">
      <c r="A373" s="87" t="s">
        <v>273</v>
      </c>
      <c r="B373" s="34"/>
      <c r="C373" s="34"/>
      <c r="D373" s="83"/>
      <c r="E373" s="84"/>
    </row>
    <row r="374" spans="1:5" ht="14.25" hidden="1">
      <c r="A374" s="87" t="s">
        <v>274</v>
      </c>
      <c r="B374" s="34"/>
      <c r="C374" s="34"/>
      <c r="D374" s="83"/>
      <c r="E374" s="84"/>
    </row>
    <row r="375" spans="1:5" ht="14.25" hidden="1">
      <c r="A375" s="87" t="s">
        <v>275</v>
      </c>
      <c r="B375" s="34">
        <v>997</v>
      </c>
      <c r="C375" s="34"/>
      <c r="D375" s="83"/>
      <c r="E375" s="84"/>
    </row>
    <row r="376" spans="1:5" ht="14.25" hidden="1">
      <c r="A376" s="34" t="s">
        <v>276</v>
      </c>
      <c r="B376" s="34"/>
      <c r="C376" s="34"/>
      <c r="D376" s="83"/>
      <c r="E376" s="84"/>
    </row>
    <row r="377" spans="1:5" ht="14.25" hidden="1">
      <c r="A377" s="85" t="s">
        <v>277</v>
      </c>
      <c r="B377" s="34"/>
      <c r="C377" s="34"/>
      <c r="D377" s="83"/>
      <c r="E377" s="84"/>
    </row>
    <row r="378" spans="1:5" ht="14.25" hidden="1">
      <c r="A378" s="85" t="s">
        <v>278</v>
      </c>
      <c r="B378" s="34"/>
      <c r="C378" s="34"/>
      <c r="D378" s="83">
        <f>E378-C378</f>
        <v>8</v>
      </c>
      <c r="E378" s="84">
        <v>8</v>
      </c>
    </row>
    <row r="379" spans="1:5" ht="14.25">
      <c r="A379" s="85" t="s">
        <v>279</v>
      </c>
      <c r="B379" s="34">
        <v>1123</v>
      </c>
      <c r="C379" s="34">
        <v>899</v>
      </c>
      <c r="D379" s="83">
        <f>E379-C379</f>
        <v>214.01929999999993</v>
      </c>
      <c r="E379" s="86">
        <v>1113.0193</v>
      </c>
    </row>
    <row r="380" spans="1:5" ht="14.25">
      <c r="A380" s="34" t="s">
        <v>280</v>
      </c>
      <c r="B380" s="34">
        <v>502</v>
      </c>
      <c r="C380" s="34">
        <f>C381+C386+C395+C401+C406+C411+C416+C423+C427+C431</f>
        <v>78</v>
      </c>
      <c r="D380" s="83">
        <f>E380-C380</f>
        <v>451.2255</v>
      </c>
      <c r="E380" s="84">
        <f>E381+E386+E395+E401+E406+E411+E416+E423+E427+E431</f>
        <v>529.2255</v>
      </c>
    </row>
    <row r="381" spans="1:5" ht="14.25">
      <c r="A381" s="87" t="s">
        <v>281</v>
      </c>
      <c r="B381" s="34">
        <v>11</v>
      </c>
      <c r="C381" s="34">
        <v>28</v>
      </c>
      <c r="D381" s="83">
        <f>E381-C381</f>
        <v>-0.3999999999999986</v>
      </c>
      <c r="E381" s="86">
        <v>27.6</v>
      </c>
    </row>
    <row r="382" spans="1:5" ht="14.25" hidden="1">
      <c r="A382" s="85" t="s">
        <v>49</v>
      </c>
      <c r="B382" s="34"/>
      <c r="C382" s="34"/>
      <c r="D382" s="83"/>
      <c r="E382" s="84"/>
    </row>
    <row r="383" spans="1:5" ht="14.25" hidden="1">
      <c r="A383" s="85" t="s">
        <v>50</v>
      </c>
      <c r="B383" s="34">
        <v>11</v>
      </c>
      <c r="C383" s="34">
        <v>28</v>
      </c>
      <c r="D383" s="83">
        <f>E383-C383</f>
        <v>-0.3999999999999986</v>
      </c>
      <c r="E383" s="86">
        <v>27.6</v>
      </c>
    </row>
    <row r="384" spans="1:5" ht="14.25" hidden="1">
      <c r="A384" s="85" t="s">
        <v>51</v>
      </c>
      <c r="B384" s="34"/>
      <c r="C384" s="34"/>
      <c r="D384" s="83"/>
      <c r="E384" s="84"/>
    </row>
    <row r="385" spans="1:5" ht="14.25" hidden="1">
      <c r="A385" s="87" t="s">
        <v>282</v>
      </c>
      <c r="B385" s="34"/>
      <c r="C385" s="34"/>
      <c r="D385" s="83"/>
      <c r="E385" s="84"/>
    </row>
    <row r="386" spans="1:5" ht="14.25" hidden="1">
      <c r="A386" s="85" t="s">
        <v>283</v>
      </c>
      <c r="B386" s="34"/>
      <c r="C386" s="34"/>
      <c r="D386" s="83"/>
      <c r="E386" s="84"/>
    </row>
    <row r="387" spans="1:5" ht="14.25" hidden="1">
      <c r="A387" s="85" t="s">
        <v>284</v>
      </c>
      <c r="B387" s="34"/>
      <c r="C387" s="34"/>
      <c r="D387" s="83"/>
      <c r="E387" s="84"/>
    </row>
    <row r="388" spans="1:5" ht="14.25" hidden="1">
      <c r="A388" s="34" t="s">
        <v>285</v>
      </c>
      <c r="B388" s="34"/>
      <c r="C388" s="34"/>
      <c r="D388" s="83"/>
      <c r="E388" s="84"/>
    </row>
    <row r="389" spans="1:5" ht="14.25" hidden="1">
      <c r="A389" s="85" t="s">
        <v>286</v>
      </c>
      <c r="B389" s="34"/>
      <c r="C389" s="34"/>
      <c r="D389" s="83"/>
      <c r="E389" s="84"/>
    </row>
    <row r="390" spans="1:5" ht="14.25" hidden="1">
      <c r="A390" s="85" t="s">
        <v>287</v>
      </c>
      <c r="B390" s="34"/>
      <c r="C390" s="34"/>
      <c r="D390" s="83"/>
      <c r="E390" s="84"/>
    </row>
    <row r="391" spans="1:5" ht="14.25" hidden="1">
      <c r="A391" s="85" t="s">
        <v>288</v>
      </c>
      <c r="B391" s="34"/>
      <c r="C391" s="34"/>
      <c r="D391" s="83"/>
      <c r="E391" s="84"/>
    </row>
    <row r="392" spans="1:5" ht="14.25" hidden="1">
      <c r="A392" s="87" t="s">
        <v>289</v>
      </c>
      <c r="B392" s="34"/>
      <c r="C392" s="34"/>
      <c r="D392" s="83"/>
      <c r="E392" s="84"/>
    </row>
    <row r="393" spans="1:5" ht="14.25" hidden="1">
      <c r="A393" s="87" t="s">
        <v>290</v>
      </c>
      <c r="B393" s="34"/>
      <c r="C393" s="34"/>
      <c r="D393" s="83"/>
      <c r="E393" s="84"/>
    </row>
    <row r="394" spans="1:5" ht="14.25" hidden="1">
      <c r="A394" s="87" t="s">
        <v>291</v>
      </c>
      <c r="B394" s="34"/>
      <c r="C394" s="34"/>
      <c r="D394" s="83"/>
      <c r="E394" s="84"/>
    </row>
    <row r="395" spans="1:5" ht="14.25" hidden="1">
      <c r="A395" s="87" t="s">
        <v>292</v>
      </c>
      <c r="B395" s="34"/>
      <c r="C395" s="34"/>
      <c r="D395" s="83"/>
      <c r="E395" s="84"/>
    </row>
    <row r="396" spans="1:5" ht="14.25" hidden="1">
      <c r="A396" s="85" t="s">
        <v>284</v>
      </c>
      <c r="B396" s="34"/>
      <c r="C396" s="34"/>
      <c r="D396" s="83"/>
      <c r="E396" s="84"/>
    </row>
    <row r="397" spans="1:5" ht="14.25" hidden="1">
      <c r="A397" s="85" t="s">
        <v>293</v>
      </c>
      <c r="B397" s="34"/>
      <c r="C397" s="34"/>
      <c r="D397" s="83"/>
      <c r="E397" s="84"/>
    </row>
    <row r="398" spans="1:5" ht="14.25" hidden="1">
      <c r="A398" s="85" t="s">
        <v>294</v>
      </c>
      <c r="B398" s="34"/>
      <c r="C398" s="34"/>
      <c r="D398" s="83"/>
      <c r="E398" s="84"/>
    </row>
    <row r="399" spans="1:5" ht="14.25" hidden="1">
      <c r="A399" s="87" t="s">
        <v>295</v>
      </c>
      <c r="B399" s="34"/>
      <c r="C399" s="34"/>
      <c r="D399" s="83"/>
      <c r="E399" s="84"/>
    </row>
    <row r="400" spans="1:5" ht="14.25" hidden="1">
      <c r="A400" s="87" t="s">
        <v>296</v>
      </c>
      <c r="B400" s="34"/>
      <c r="C400" s="34"/>
      <c r="D400" s="83"/>
      <c r="E400" s="84"/>
    </row>
    <row r="401" spans="1:5" ht="14.25" hidden="1">
      <c r="A401" s="87" t="s">
        <v>297</v>
      </c>
      <c r="B401" s="34"/>
      <c r="C401" s="34"/>
      <c r="D401" s="83"/>
      <c r="E401" s="84"/>
    </row>
    <row r="402" spans="1:5" ht="14.25" hidden="1">
      <c r="A402" s="34" t="s">
        <v>284</v>
      </c>
      <c r="B402" s="34"/>
      <c r="C402" s="34"/>
      <c r="D402" s="83"/>
      <c r="E402" s="84"/>
    </row>
    <row r="403" spans="1:5" ht="14.25" hidden="1">
      <c r="A403" s="85" t="s">
        <v>298</v>
      </c>
      <c r="B403" s="34"/>
      <c r="C403" s="34"/>
      <c r="D403" s="83"/>
      <c r="E403" s="84"/>
    </row>
    <row r="404" spans="1:5" ht="14.25" hidden="1">
      <c r="A404" s="85" t="s">
        <v>299</v>
      </c>
      <c r="B404" s="34"/>
      <c r="C404" s="34"/>
      <c r="D404" s="83"/>
      <c r="E404" s="84"/>
    </row>
    <row r="405" spans="1:5" ht="14.25" hidden="1">
      <c r="A405" s="87" t="s">
        <v>300</v>
      </c>
      <c r="B405" s="34"/>
      <c r="C405" s="34"/>
      <c r="D405" s="83"/>
      <c r="E405" s="84"/>
    </row>
    <row r="406" spans="1:5" ht="14.25" hidden="1">
      <c r="A406" s="87" t="s">
        <v>301</v>
      </c>
      <c r="B406" s="34"/>
      <c r="C406" s="34"/>
      <c r="D406" s="83"/>
      <c r="E406" s="84"/>
    </row>
    <row r="407" spans="1:5" ht="14.25" hidden="1">
      <c r="A407" s="87" t="s">
        <v>284</v>
      </c>
      <c r="B407" s="34"/>
      <c r="C407" s="34"/>
      <c r="D407" s="83"/>
      <c r="E407" s="84"/>
    </row>
    <row r="408" spans="1:5" ht="14.25" hidden="1">
      <c r="A408" s="85" t="s">
        <v>302</v>
      </c>
      <c r="B408" s="34"/>
      <c r="C408" s="34"/>
      <c r="D408" s="83"/>
      <c r="E408" s="84"/>
    </row>
    <row r="409" spans="1:5" ht="14.25" hidden="1">
      <c r="A409" s="85" t="s">
        <v>303</v>
      </c>
      <c r="B409" s="34"/>
      <c r="C409" s="34"/>
      <c r="D409" s="83"/>
      <c r="E409" s="84"/>
    </row>
    <row r="410" spans="1:5" ht="14.25" hidden="1">
      <c r="A410" s="85" t="s">
        <v>304</v>
      </c>
      <c r="B410" s="34"/>
      <c r="C410" s="34"/>
      <c r="D410" s="83"/>
      <c r="E410" s="84"/>
    </row>
    <row r="411" spans="1:5" ht="14.25" hidden="1">
      <c r="A411" s="87" t="s">
        <v>305</v>
      </c>
      <c r="B411" s="34"/>
      <c r="C411" s="34"/>
      <c r="D411" s="83"/>
      <c r="E411" s="84"/>
    </row>
    <row r="412" spans="1:5" ht="14.25" hidden="1">
      <c r="A412" s="87" t="s">
        <v>306</v>
      </c>
      <c r="B412" s="34"/>
      <c r="C412" s="34"/>
      <c r="D412" s="83"/>
      <c r="E412" s="84"/>
    </row>
    <row r="413" spans="1:5" ht="14.25" hidden="1">
      <c r="A413" s="87" t="s">
        <v>307</v>
      </c>
      <c r="B413" s="34"/>
      <c r="C413" s="34"/>
      <c r="D413" s="83"/>
      <c r="E413" s="84"/>
    </row>
    <row r="414" spans="1:5" ht="14.25" hidden="1">
      <c r="A414" s="87" t="s">
        <v>308</v>
      </c>
      <c r="B414" s="34"/>
      <c r="C414" s="34"/>
      <c r="D414" s="83"/>
      <c r="E414" s="84"/>
    </row>
    <row r="415" spans="1:5" ht="14.25" hidden="1">
      <c r="A415" s="87" t="s">
        <v>309</v>
      </c>
      <c r="B415" s="34"/>
      <c r="C415" s="34"/>
      <c r="D415" s="83"/>
      <c r="E415" s="84"/>
    </row>
    <row r="416" spans="1:5" ht="14.25">
      <c r="A416" s="85" t="s">
        <v>310</v>
      </c>
      <c r="B416" s="34">
        <v>72</v>
      </c>
      <c r="C416" s="34">
        <v>50</v>
      </c>
      <c r="D416" s="83">
        <f>E416-C416</f>
        <v>36.6255</v>
      </c>
      <c r="E416" s="86">
        <v>86.6255</v>
      </c>
    </row>
    <row r="417" spans="1:5" ht="14.25" hidden="1">
      <c r="A417" s="85" t="s">
        <v>284</v>
      </c>
      <c r="B417" s="34">
        <v>55</v>
      </c>
      <c r="C417" s="34">
        <v>50</v>
      </c>
      <c r="D417" s="83">
        <f>E417-C417</f>
        <v>18.625500000000002</v>
      </c>
      <c r="E417" s="86">
        <v>68.6255</v>
      </c>
    </row>
    <row r="418" spans="1:5" ht="14.25" hidden="1">
      <c r="A418" s="87" t="s">
        <v>311</v>
      </c>
      <c r="B418" s="34"/>
      <c r="C418" s="34"/>
      <c r="D418" s="83"/>
      <c r="E418" s="84"/>
    </row>
    <row r="419" spans="1:5" ht="14.25" hidden="1">
      <c r="A419" s="87" t="s">
        <v>312</v>
      </c>
      <c r="B419" s="34"/>
      <c r="C419" s="34"/>
      <c r="D419" s="83"/>
      <c r="E419" s="84"/>
    </row>
    <row r="420" spans="1:5" ht="14.25" hidden="1">
      <c r="A420" s="87" t="s">
        <v>313</v>
      </c>
      <c r="B420" s="34"/>
      <c r="C420" s="34"/>
      <c r="D420" s="83"/>
      <c r="E420" s="84"/>
    </row>
    <row r="421" spans="1:5" ht="14.25" hidden="1">
      <c r="A421" s="85" t="s">
        <v>314</v>
      </c>
      <c r="B421" s="34"/>
      <c r="C421" s="34"/>
      <c r="D421" s="83"/>
      <c r="E421" s="84"/>
    </row>
    <row r="422" spans="1:5" ht="14.25" hidden="1">
      <c r="A422" s="85" t="s">
        <v>315</v>
      </c>
      <c r="B422" s="34">
        <v>17</v>
      </c>
      <c r="C422" s="34"/>
      <c r="D422" s="83">
        <f>E422-C422</f>
        <v>18</v>
      </c>
      <c r="E422" s="86">
        <v>18</v>
      </c>
    </row>
    <row r="423" spans="1:5" ht="14.25">
      <c r="A423" s="85" t="s">
        <v>316</v>
      </c>
      <c r="B423" s="34"/>
      <c r="C423" s="34"/>
      <c r="D423" s="83"/>
      <c r="E423" s="84"/>
    </row>
    <row r="424" spans="1:5" ht="14.25" hidden="1">
      <c r="A424" s="87" t="s">
        <v>317</v>
      </c>
      <c r="B424" s="34"/>
      <c r="C424" s="34"/>
      <c r="D424" s="83"/>
      <c r="E424" s="84"/>
    </row>
    <row r="425" spans="1:5" ht="14.25" hidden="1">
      <c r="A425" s="87" t="s">
        <v>318</v>
      </c>
      <c r="B425" s="34"/>
      <c r="C425" s="34"/>
      <c r="D425" s="83"/>
      <c r="E425" s="84"/>
    </row>
    <row r="426" spans="1:5" ht="14.25" hidden="1">
      <c r="A426" s="87" t="s">
        <v>319</v>
      </c>
      <c r="B426" s="34"/>
      <c r="C426" s="34"/>
      <c r="D426" s="83"/>
      <c r="E426" s="84"/>
    </row>
    <row r="427" spans="1:5" ht="14.25" hidden="1">
      <c r="A427" s="34" t="s">
        <v>320</v>
      </c>
      <c r="B427" s="34"/>
      <c r="C427" s="34"/>
      <c r="D427" s="83"/>
      <c r="E427" s="84"/>
    </row>
    <row r="428" spans="1:5" ht="14.25" hidden="1">
      <c r="A428" s="87" t="s">
        <v>321</v>
      </c>
      <c r="B428" s="34"/>
      <c r="C428" s="34"/>
      <c r="D428" s="83"/>
      <c r="E428" s="84"/>
    </row>
    <row r="429" spans="1:5" ht="14.25" hidden="1">
      <c r="A429" s="87" t="s">
        <v>322</v>
      </c>
      <c r="B429" s="34"/>
      <c r="C429" s="34"/>
      <c r="D429" s="83"/>
      <c r="E429" s="84"/>
    </row>
    <row r="430" spans="1:5" ht="14.25" hidden="1">
      <c r="A430" s="87" t="s">
        <v>323</v>
      </c>
      <c r="B430" s="34"/>
      <c r="C430" s="34"/>
      <c r="D430" s="83"/>
      <c r="E430" s="84"/>
    </row>
    <row r="431" spans="1:5" ht="14.25">
      <c r="A431" s="85" t="s">
        <v>324</v>
      </c>
      <c r="B431" s="34">
        <v>419</v>
      </c>
      <c r="C431" s="34"/>
      <c r="D431" s="83">
        <f>E431-C431</f>
        <v>415</v>
      </c>
      <c r="E431" s="86">
        <v>415</v>
      </c>
    </row>
    <row r="432" spans="1:5" ht="14.25" hidden="1">
      <c r="A432" s="85" t="s">
        <v>325</v>
      </c>
      <c r="B432" s="34">
        <v>63</v>
      </c>
      <c r="C432" s="34"/>
      <c r="D432" s="83"/>
      <c r="E432" s="84"/>
    </row>
    <row r="433" spans="1:5" ht="14.25" hidden="1">
      <c r="A433" s="87" t="s">
        <v>326</v>
      </c>
      <c r="B433" s="34"/>
      <c r="C433" s="34"/>
      <c r="D433" s="83"/>
      <c r="E433" s="84"/>
    </row>
    <row r="434" spans="1:5" ht="14.25" hidden="1">
      <c r="A434" s="87" t="s">
        <v>327</v>
      </c>
      <c r="B434" s="34"/>
      <c r="C434" s="34"/>
      <c r="D434" s="83"/>
      <c r="E434" s="84"/>
    </row>
    <row r="435" spans="1:5" ht="14.25" hidden="1">
      <c r="A435" s="87" t="s">
        <v>328</v>
      </c>
      <c r="B435" s="34">
        <v>356</v>
      </c>
      <c r="C435" s="34"/>
      <c r="D435" s="83">
        <f>E435-C435</f>
        <v>415</v>
      </c>
      <c r="E435" s="86">
        <v>415</v>
      </c>
    </row>
    <row r="436" spans="1:5" ht="14.25">
      <c r="A436" s="34" t="s">
        <v>329</v>
      </c>
      <c r="B436" s="34">
        <v>3817</v>
      </c>
      <c r="C436" s="34">
        <f>C437+C453+C461+C472+C481+C489</f>
        <v>1997</v>
      </c>
      <c r="D436" s="83">
        <f>E436-C436</f>
        <v>869.4692760000003</v>
      </c>
      <c r="E436" s="84">
        <f>E437+E453+E461+E472+E481+E489</f>
        <v>2866.4692760000003</v>
      </c>
    </row>
    <row r="437" spans="1:5" ht="14.25">
      <c r="A437" s="34" t="s">
        <v>330</v>
      </c>
      <c r="B437" s="34">
        <v>1204</v>
      </c>
      <c r="C437" s="34">
        <v>945</v>
      </c>
      <c r="D437" s="83">
        <f>E437-C437</f>
        <v>422.07230000000004</v>
      </c>
      <c r="E437" s="86">
        <v>1367.0723</v>
      </c>
    </row>
    <row r="438" spans="1:5" ht="14.25" hidden="1">
      <c r="A438" s="34" t="s">
        <v>49</v>
      </c>
      <c r="B438" s="34">
        <v>105</v>
      </c>
      <c r="C438" s="34">
        <v>186</v>
      </c>
      <c r="D438" s="83">
        <f>E438-C438</f>
        <v>-28.68270000000001</v>
      </c>
      <c r="E438" s="86">
        <v>157.3173</v>
      </c>
    </row>
    <row r="439" spans="1:5" ht="14.25" hidden="1">
      <c r="A439" s="34" t="s">
        <v>50</v>
      </c>
      <c r="B439" s="34"/>
      <c r="C439" s="34"/>
      <c r="D439" s="83">
        <f>E439-C439</f>
        <v>5</v>
      </c>
      <c r="E439" s="86">
        <v>5</v>
      </c>
    </row>
    <row r="440" spans="1:5" ht="14.25" hidden="1">
      <c r="A440" s="34" t="s">
        <v>51</v>
      </c>
      <c r="B440" s="34"/>
      <c r="C440" s="34"/>
      <c r="D440" s="83"/>
      <c r="E440" s="84"/>
    </row>
    <row r="441" spans="1:5" ht="14.25" hidden="1">
      <c r="A441" s="34" t="s">
        <v>331</v>
      </c>
      <c r="B441" s="34">
        <v>68</v>
      </c>
      <c r="C441" s="34">
        <v>75</v>
      </c>
      <c r="D441" s="83">
        <f>E441-C441</f>
        <v>0.007000000000005002</v>
      </c>
      <c r="E441" s="86">
        <v>75.007</v>
      </c>
    </row>
    <row r="442" spans="1:5" ht="14.25" hidden="1">
      <c r="A442" s="34" t="s">
        <v>332</v>
      </c>
      <c r="B442" s="34"/>
      <c r="C442" s="34"/>
      <c r="D442" s="83"/>
      <c r="E442" s="84"/>
    </row>
    <row r="443" spans="1:5" ht="14.25" hidden="1">
      <c r="A443" s="34" t="s">
        <v>333</v>
      </c>
      <c r="B443" s="34"/>
      <c r="C443" s="34"/>
      <c r="D443" s="83">
        <f>E443-C443</f>
        <v>148</v>
      </c>
      <c r="E443" s="86">
        <v>148</v>
      </c>
    </row>
    <row r="444" spans="1:5" ht="14.25" hidden="1">
      <c r="A444" s="34" t="s">
        <v>334</v>
      </c>
      <c r="B444" s="34">
        <v>160</v>
      </c>
      <c r="C444" s="34">
        <v>151</v>
      </c>
      <c r="D444" s="83">
        <f>E444-C444</f>
        <v>27.580000000000013</v>
      </c>
      <c r="E444" s="86">
        <v>178.58</v>
      </c>
    </row>
    <row r="445" spans="1:5" ht="14.25" hidden="1">
      <c r="A445" s="34" t="s">
        <v>335</v>
      </c>
      <c r="B445" s="34"/>
      <c r="C445" s="34"/>
      <c r="D445" s="83"/>
      <c r="E445" s="84"/>
    </row>
    <row r="446" spans="1:5" ht="14.25" hidden="1">
      <c r="A446" s="34" t="s">
        <v>336</v>
      </c>
      <c r="B446" s="34">
        <v>361</v>
      </c>
      <c r="C446" s="34">
        <v>350</v>
      </c>
      <c r="D446" s="83">
        <f>E446-C446</f>
        <v>-172.937</v>
      </c>
      <c r="E446" s="86">
        <v>177.063</v>
      </c>
    </row>
    <row r="447" spans="1:5" ht="14.25" hidden="1">
      <c r="A447" s="34" t="s">
        <v>337</v>
      </c>
      <c r="B447" s="34"/>
      <c r="C447" s="34"/>
      <c r="D447" s="83">
        <f>E447-C447</f>
        <v>0</v>
      </c>
      <c r="E447" s="84">
        <v>0</v>
      </c>
    </row>
    <row r="448" spans="1:5" ht="14.25" hidden="1">
      <c r="A448" s="34" t="s">
        <v>338</v>
      </c>
      <c r="B448" s="34"/>
      <c r="C448" s="34">
        <v>30</v>
      </c>
      <c r="D448" s="83">
        <f>E448-C448</f>
        <v>10</v>
      </c>
      <c r="E448" s="86">
        <v>40</v>
      </c>
    </row>
    <row r="449" spans="1:5" ht="14.25" hidden="1">
      <c r="A449" s="34" t="s">
        <v>339</v>
      </c>
      <c r="B449" s="34">
        <v>59</v>
      </c>
      <c r="C449" s="34">
        <v>66</v>
      </c>
      <c r="D449" s="83">
        <f>E449-C449</f>
        <v>0.20999999999999375</v>
      </c>
      <c r="E449" s="86">
        <v>66.21</v>
      </c>
    </row>
    <row r="450" spans="1:5" ht="14.25" hidden="1">
      <c r="A450" s="34" t="s">
        <v>340</v>
      </c>
      <c r="B450" s="34"/>
      <c r="C450" s="34"/>
      <c r="D450" s="83"/>
      <c r="E450" s="84"/>
    </row>
    <row r="451" spans="1:5" ht="14.25" hidden="1">
      <c r="A451" s="34" t="s">
        <v>341</v>
      </c>
      <c r="B451" s="34">
        <v>112</v>
      </c>
      <c r="C451" s="34">
        <v>30</v>
      </c>
      <c r="D451" s="83">
        <f>E451-C451</f>
        <v>78.195</v>
      </c>
      <c r="E451" s="86">
        <v>108.195</v>
      </c>
    </row>
    <row r="452" spans="1:5" ht="14.25" hidden="1">
      <c r="A452" s="34" t="s">
        <v>342</v>
      </c>
      <c r="B452" s="34">
        <v>339</v>
      </c>
      <c r="C452" s="34">
        <v>57</v>
      </c>
      <c r="D452" s="83">
        <f>E452-C452</f>
        <v>354.69999999999993</v>
      </c>
      <c r="E452" s="86">
        <v>411.69999999999993</v>
      </c>
    </row>
    <row r="453" spans="1:5" ht="14.25">
      <c r="A453" s="34" t="s">
        <v>343</v>
      </c>
      <c r="B453" s="34">
        <v>1320</v>
      </c>
      <c r="C453" s="34">
        <v>173</v>
      </c>
      <c r="D453" s="83">
        <f>E453-C453</f>
        <v>163.571276</v>
      </c>
      <c r="E453" s="86">
        <v>336.571276</v>
      </c>
    </row>
    <row r="454" spans="1:5" ht="14.25" hidden="1">
      <c r="A454" s="34" t="s">
        <v>49</v>
      </c>
      <c r="B454" s="34"/>
      <c r="C454" s="34"/>
      <c r="D454" s="83"/>
      <c r="E454" s="89"/>
    </row>
    <row r="455" spans="1:5" ht="14.25" hidden="1">
      <c r="A455" s="34" t="s">
        <v>50</v>
      </c>
      <c r="B455" s="34"/>
      <c r="C455" s="34"/>
      <c r="D455" s="83"/>
      <c r="E455" s="84"/>
    </row>
    <row r="456" spans="1:5" ht="14.25" hidden="1">
      <c r="A456" s="34" t="s">
        <v>51</v>
      </c>
      <c r="B456" s="34"/>
      <c r="C456" s="34"/>
      <c r="D456" s="83"/>
      <c r="E456" s="84"/>
    </row>
    <row r="457" spans="1:5" ht="14.25" hidden="1">
      <c r="A457" s="34" t="s">
        <v>344</v>
      </c>
      <c r="B457" s="34">
        <v>1155</v>
      </c>
      <c r="C457" s="34"/>
      <c r="D457" s="83">
        <f aca="true" t="shared" si="0" ref="D457:D462">E457-C457</f>
        <v>3.2582759999999666</v>
      </c>
      <c r="E457" s="86">
        <v>3.2582759999999666</v>
      </c>
    </row>
    <row r="458" spans="1:5" ht="14.25" hidden="1">
      <c r="A458" s="34" t="s">
        <v>345</v>
      </c>
      <c r="B458" s="34">
        <v>59</v>
      </c>
      <c r="C458" s="34">
        <v>67</v>
      </c>
      <c r="D458" s="83">
        <f t="shared" si="0"/>
        <v>159.83200000000002</v>
      </c>
      <c r="E458" s="86">
        <v>226.83200000000002</v>
      </c>
    </row>
    <row r="459" spans="1:5" ht="14.25" hidden="1">
      <c r="A459" s="34" t="s">
        <v>346</v>
      </c>
      <c r="B459" s="34"/>
      <c r="C459" s="34"/>
      <c r="D459" s="83">
        <f t="shared" si="0"/>
        <v>0</v>
      </c>
      <c r="E459" s="84">
        <v>0</v>
      </c>
    </row>
    <row r="460" spans="1:5" ht="14.25" hidden="1">
      <c r="A460" s="34" t="s">
        <v>347</v>
      </c>
      <c r="B460" s="34">
        <v>106</v>
      </c>
      <c r="C460" s="34">
        <v>106</v>
      </c>
      <c r="D460" s="83">
        <f t="shared" si="0"/>
        <v>0.48099999999999454</v>
      </c>
      <c r="E460" s="86">
        <v>106.481</v>
      </c>
    </row>
    <row r="461" spans="1:5" ht="14.25">
      <c r="A461" s="34" t="s">
        <v>348</v>
      </c>
      <c r="B461" s="34">
        <v>282</v>
      </c>
      <c r="C461" s="34">
        <v>271</v>
      </c>
      <c r="D461" s="83">
        <f t="shared" si="0"/>
        <v>299.76160000000004</v>
      </c>
      <c r="E461" s="86">
        <v>570.7616</v>
      </c>
    </row>
    <row r="462" spans="1:5" ht="14.25" hidden="1">
      <c r="A462" s="34" t="s">
        <v>49</v>
      </c>
      <c r="B462" s="34">
        <v>41</v>
      </c>
      <c r="C462" s="34">
        <v>53</v>
      </c>
      <c r="D462" s="83">
        <f t="shared" si="0"/>
        <v>4.021599999999999</v>
      </c>
      <c r="E462" s="86">
        <v>57.0216</v>
      </c>
    </row>
    <row r="463" spans="1:5" ht="14.25" hidden="1">
      <c r="A463" s="34" t="s">
        <v>50</v>
      </c>
      <c r="B463" s="34"/>
      <c r="C463" s="34"/>
      <c r="D463" s="83"/>
      <c r="E463" s="84"/>
    </row>
    <row r="464" spans="1:5" ht="14.25" hidden="1">
      <c r="A464" s="34" t="s">
        <v>51</v>
      </c>
      <c r="B464" s="34"/>
      <c r="C464" s="34"/>
      <c r="D464" s="83"/>
      <c r="E464" s="84"/>
    </row>
    <row r="465" spans="1:5" ht="14.25" hidden="1">
      <c r="A465" s="34" t="s">
        <v>349</v>
      </c>
      <c r="B465" s="34"/>
      <c r="C465" s="34"/>
      <c r="D465" s="83"/>
      <c r="E465" s="84"/>
    </row>
    <row r="466" spans="1:5" ht="14.25" hidden="1">
      <c r="A466" s="34" t="s">
        <v>350</v>
      </c>
      <c r="B466" s="34"/>
      <c r="C466" s="34"/>
      <c r="D466" s="83"/>
      <c r="E466" s="84"/>
    </row>
    <row r="467" spans="1:5" ht="14.25" hidden="1">
      <c r="A467" s="34" t="s">
        <v>351</v>
      </c>
      <c r="B467" s="34"/>
      <c r="C467" s="34"/>
      <c r="D467" s="83"/>
      <c r="E467" s="84"/>
    </row>
    <row r="468" spans="1:5" ht="14.25" hidden="1">
      <c r="A468" s="34" t="s">
        <v>352</v>
      </c>
      <c r="B468" s="34">
        <v>20</v>
      </c>
      <c r="C468" s="34"/>
      <c r="D468" s="83">
        <f>E468-C468</f>
        <v>144</v>
      </c>
      <c r="E468" s="86">
        <v>144</v>
      </c>
    </row>
    <row r="469" spans="1:5" ht="14.25" hidden="1">
      <c r="A469" s="34" t="s">
        <v>353</v>
      </c>
      <c r="B469" s="34">
        <v>221</v>
      </c>
      <c r="C469" s="34">
        <v>218</v>
      </c>
      <c r="D469" s="83">
        <f>E469-C469</f>
        <v>151.74</v>
      </c>
      <c r="E469" s="86">
        <v>369.74</v>
      </c>
    </row>
    <row r="470" spans="1:5" ht="14.25" hidden="1">
      <c r="A470" s="34" t="s">
        <v>354</v>
      </c>
      <c r="B470" s="34"/>
      <c r="C470" s="34"/>
      <c r="D470" s="83"/>
      <c r="E470" s="84"/>
    </row>
    <row r="471" spans="1:5" ht="14.25" hidden="1">
      <c r="A471" s="34" t="s">
        <v>355</v>
      </c>
      <c r="B471" s="34"/>
      <c r="C471" s="34"/>
      <c r="D471" s="83"/>
      <c r="E471" s="84"/>
    </row>
    <row r="472" spans="1:5" ht="14.25">
      <c r="A472" s="34" t="s">
        <v>356</v>
      </c>
      <c r="B472" s="34">
        <v>10</v>
      </c>
      <c r="C472" s="34">
        <v>10</v>
      </c>
      <c r="D472" s="83">
        <f>E472-C472</f>
        <v>-10</v>
      </c>
      <c r="E472" s="84"/>
    </row>
    <row r="473" spans="1:5" ht="14.25" hidden="1">
      <c r="A473" s="34" t="s">
        <v>49</v>
      </c>
      <c r="B473" s="34"/>
      <c r="C473" s="34"/>
      <c r="D473" s="83"/>
      <c r="E473" s="84"/>
    </row>
    <row r="474" spans="1:5" ht="14.25" hidden="1">
      <c r="A474" s="34" t="s">
        <v>50</v>
      </c>
      <c r="B474" s="34"/>
      <c r="C474" s="34"/>
      <c r="D474" s="83"/>
      <c r="E474" s="84"/>
    </row>
    <row r="475" spans="1:5" ht="14.25" hidden="1">
      <c r="A475" s="34" t="s">
        <v>51</v>
      </c>
      <c r="B475" s="34"/>
      <c r="C475" s="34"/>
      <c r="D475" s="83"/>
      <c r="E475" s="84"/>
    </row>
    <row r="476" spans="1:5" ht="14.25" hidden="1">
      <c r="A476" s="34" t="s">
        <v>357</v>
      </c>
      <c r="B476" s="34"/>
      <c r="C476" s="34"/>
      <c r="D476" s="83"/>
      <c r="E476" s="84"/>
    </row>
    <row r="477" spans="1:5" ht="14.25" hidden="1">
      <c r="A477" s="34" t="s">
        <v>358</v>
      </c>
      <c r="B477" s="34"/>
      <c r="C477" s="34"/>
      <c r="D477" s="83"/>
      <c r="E477" s="84"/>
    </row>
    <row r="478" spans="1:5" ht="14.25" hidden="1">
      <c r="A478" s="34" t="s">
        <v>359</v>
      </c>
      <c r="B478" s="34"/>
      <c r="C478" s="34"/>
      <c r="D478" s="83"/>
      <c r="E478" s="84"/>
    </row>
    <row r="479" spans="1:5" ht="14.25" hidden="1">
      <c r="A479" s="34" t="s">
        <v>360</v>
      </c>
      <c r="B479" s="34">
        <v>10</v>
      </c>
      <c r="C479" s="34">
        <v>10</v>
      </c>
      <c r="D479" s="83">
        <f>E479-C479</f>
        <v>0</v>
      </c>
      <c r="E479" s="84">
        <v>10</v>
      </c>
    </row>
    <row r="480" spans="1:5" ht="14.25" hidden="1">
      <c r="A480" s="34" t="s">
        <v>361</v>
      </c>
      <c r="B480" s="34"/>
      <c r="C480" s="34"/>
      <c r="D480" s="83">
        <f>E480-C480</f>
        <v>0</v>
      </c>
      <c r="E480" s="84"/>
    </row>
    <row r="481" spans="1:5" ht="14.25">
      <c r="A481" s="34" t="s">
        <v>362</v>
      </c>
      <c r="B481" s="34">
        <v>424</v>
      </c>
      <c r="C481" s="34">
        <v>296</v>
      </c>
      <c r="D481" s="83">
        <f>E481-C481</f>
        <v>200.0641</v>
      </c>
      <c r="E481" s="86">
        <v>496.0641</v>
      </c>
    </row>
    <row r="482" spans="1:5" ht="14.25" hidden="1">
      <c r="A482" s="34" t="s">
        <v>49</v>
      </c>
      <c r="B482" s="34"/>
      <c r="C482" s="34"/>
      <c r="D482" s="83"/>
      <c r="E482" s="84"/>
    </row>
    <row r="483" spans="1:5" ht="14.25" hidden="1">
      <c r="A483" s="34" t="s">
        <v>50</v>
      </c>
      <c r="B483" s="34">
        <v>130</v>
      </c>
      <c r="C483" s="34">
        <v>135</v>
      </c>
      <c r="D483" s="83">
        <f>E483-C483</f>
        <v>0</v>
      </c>
      <c r="E483" s="84">
        <v>135</v>
      </c>
    </row>
    <row r="484" spans="1:5" ht="14.25" hidden="1">
      <c r="A484" s="34" t="s">
        <v>51</v>
      </c>
      <c r="B484" s="34"/>
      <c r="C484" s="34"/>
      <c r="D484" s="83"/>
      <c r="E484" s="84"/>
    </row>
    <row r="485" spans="1:5" ht="14.25" hidden="1">
      <c r="A485" s="34" t="s">
        <v>363</v>
      </c>
      <c r="B485" s="34"/>
      <c r="C485" s="34"/>
      <c r="D485" s="83"/>
      <c r="E485" s="84"/>
    </row>
    <row r="486" spans="1:5" ht="14.25" hidden="1">
      <c r="A486" s="34" t="s">
        <v>364</v>
      </c>
      <c r="B486" s="34"/>
      <c r="C486" s="34"/>
      <c r="D486" s="83">
        <f>E486-C486</f>
        <v>0</v>
      </c>
      <c r="E486" s="86">
        <v>0</v>
      </c>
    </row>
    <row r="487" spans="1:5" ht="14.25" hidden="1">
      <c r="A487" s="34" t="s">
        <v>365</v>
      </c>
      <c r="B487" s="34">
        <v>294</v>
      </c>
      <c r="C487" s="34">
        <v>161</v>
      </c>
      <c r="D487" s="83">
        <f>E487-C487</f>
        <v>200.0641</v>
      </c>
      <c r="E487" s="86">
        <v>361.0641</v>
      </c>
    </row>
    <row r="488" spans="1:5" ht="14.25" hidden="1">
      <c r="A488" s="34" t="s">
        <v>366</v>
      </c>
      <c r="B488" s="34"/>
      <c r="C488" s="34"/>
      <c r="D488" s="83">
        <f>E488-C488</f>
        <v>0</v>
      </c>
      <c r="E488" s="84">
        <v>0</v>
      </c>
    </row>
    <row r="489" spans="1:5" ht="14.25">
      <c r="A489" s="34" t="s">
        <v>367</v>
      </c>
      <c r="B489" s="34">
        <v>577</v>
      </c>
      <c r="C489" s="34">
        <v>302</v>
      </c>
      <c r="D489" s="83">
        <f>E489-C489</f>
        <v>-206</v>
      </c>
      <c r="E489" s="86">
        <v>96</v>
      </c>
    </row>
    <row r="490" spans="1:5" ht="14.25" hidden="1">
      <c r="A490" s="34" t="s">
        <v>368</v>
      </c>
      <c r="B490" s="34"/>
      <c r="C490" s="34"/>
      <c r="D490" s="83"/>
      <c r="E490" s="84"/>
    </row>
    <row r="491" spans="1:5" ht="14.25" hidden="1">
      <c r="A491" s="34" t="s">
        <v>369</v>
      </c>
      <c r="B491" s="34"/>
      <c r="C491" s="34"/>
      <c r="D491" s="83"/>
      <c r="E491" s="84"/>
    </row>
    <row r="492" spans="1:5" ht="14.25" hidden="1">
      <c r="A492" s="34" t="s">
        <v>370</v>
      </c>
      <c r="B492" s="34">
        <v>577</v>
      </c>
      <c r="C492" s="34">
        <v>302</v>
      </c>
      <c r="D492" s="83">
        <f>E492-C492</f>
        <v>-206</v>
      </c>
      <c r="E492" s="86">
        <v>96</v>
      </c>
    </row>
    <row r="493" spans="1:5" ht="14.25">
      <c r="A493" s="34" t="s">
        <v>371</v>
      </c>
      <c r="B493" s="34">
        <v>121269</v>
      </c>
      <c r="C493" s="34">
        <f>C494+C513+C521+C523+C532+C536+C546+C554+C561+C569+C578+C583+C586+C589+C592+C595+C598+C602+C606+C614+C617</f>
        <v>89962</v>
      </c>
      <c r="D493" s="83">
        <f>E493-C493</f>
        <v>13688.437247999987</v>
      </c>
      <c r="E493" s="84">
        <f>E494+E513+E521+E523+E532+E536+E546+E554+E561+E569+E578+E583+E586+E589+E592+E595+E598+E602+E606+E614+E617</f>
        <v>103650.43724799999</v>
      </c>
    </row>
    <row r="494" spans="1:5" ht="14.25">
      <c r="A494" s="34" t="s">
        <v>372</v>
      </c>
      <c r="B494" s="34">
        <v>1185</v>
      </c>
      <c r="C494" s="34">
        <v>1122</v>
      </c>
      <c r="D494" s="83">
        <f>E494-C494</f>
        <v>237.91470000000004</v>
      </c>
      <c r="E494" s="86">
        <v>1359.9147</v>
      </c>
    </row>
    <row r="495" spans="1:5" ht="14.25" hidden="1">
      <c r="A495" s="34" t="s">
        <v>49</v>
      </c>
      <c r="B495" s="34">
        <v>365</v>
      </c>
      <c r="C495" s="34">
        <v>331</v>
      </c>
      <c r="D495" s="83">
        <f>E495-C495</f>
        <v>23.537599999999998</v>
      </c>
      <c r="E495" s="86">
        <v>354.5376</v>
      </c>
    </row>
    <row r="496" spans="1:5" ht="14.25" hidden="1">
      <c r="A496" s="34" t="s">
        <v>50</v>
      </c>
      <c r="B496" s="34"/>
      <c r="C496" s="34"/>
      <c r="D496" s="83"/>
      <c r="E496" s="84"/>
    </row>
    <row r="497" spans="1:5" ht="14.25" hidden="1">
      <c r="A497" s="34" t="s">
        <v>51</v>
      </c>
      <c r="B497" s="34"/>
      <c r="C497" s="34"/>
      <c r="D497" s="83"/>
      <c r="E497" s="84"/>
    </row>
    <row r="498" spans="1:5" ht="14.25" hidden="1">
      <c r="A498" s="34" t="s">
        <v>373</v>
      </c>
      <c r="B498" s="34"/>
      <c r="C498" s="34"/>
      <c r="D498" s="83"/>
      <c r="E498" s="84"/>
    </row>
    <row r="499" spans="1:5" ht="14.25" hidden="1">
      <c r="A499" s="34" t="s">
        <v>374</v>
      </c>
      <c r="B499" s="34"/>
      <c r="C499" s="34"/>
      <c r="D499" s="83"/>
      <c r="E499" s="84"/>
    </row>
    <row r="500" spans="1:5" ht="14.25" hidden="1">
      <c r="A500" s="34" t="s">
        <v>375</v>
      </c>
      <c r="B500" s="34"/>
      <c r="C500" s="34"/>
      <c r="D500" s="83"/>
      <c r="E500" s="84"/>
    </row>
    <row r="501" spans="1:5" ht="14.25" hidden="1">
      <c r="A501" s="34" t="s">
        <v>376</v>
      </c>
      <c r="B501" s="34"/>
      <c r="C501" s="34"/>
      <c r="D501" s="83"/>
      <c r="E501" s="84"/>
    </row>
    <row r="502" spans="1:5" ht="14.25" hidden="1">
      <c r="A502" s="34" t="s">
        <v>90</v>
      </c>
      <c r="B502" s="34"/>
      <c r="C502" s="34"/>
      <c r="D502" s="83"/>
      <c r="E502" s="84"/>
    </row>
    <row r="503" spans="1:5" ht="14.25" hidden="1">
      <c r="A503" s="34" t="s">
        <v>377</v>
      </c>
      <c r="B503" s="34">
        <v>820</v>
      </c>
      <c r="C503" s="34">
        <v>791</v>
      </c>
      <c r="D503" s="83">
        <f>E503-C503</f>
        <v>64.37710000000004</v>
      </c>
      <c r="E503" s="86">
        <v>855.3771</v>
      </c>
    </row>
    <row r="504" spans="1:5" ht="14.25" hidden="1">
      <c r="A504" s="34" t="s">
        <v>378</v>
      </c>
      <c r="B504" s="34"/>
      <c r="C504" s="34"/>
      <c r="D504" s="83"/>
      <c r="E504" s="84"/>
    </row>
    <row r="505" spans="1:5" ht="14.25" hidden="1">
      <c r="A505" s="34" t="s">
        <v>379</v>
      </c>
      <c r="B505" s="34"/>
      <c r="C505" s="34"/>
      <c r="D505" s="83"/>
      <c r="E505" s="84"/>
    </row>
    <row r="506" spans="1:5" ht="14.25" hidden="1">
      <c r="A506" s="34" t="s">
        <v>380</v>
      </c>
      <c r="B506" s="34"/>
      <c r="C506" s="34"/>
      <c r="D506" s="83"/>
      <c r="E506" s="84"/>
    </row>
    <row r="507" spans="1:5" ht="14.25" hidden="1">
      <c r="A507" s="34" t="s">
        <v>381</v>
      </c>
      <c r="B507" s="34"/>
      <c r="C507" s="34"/>
      <c r="D507" s="83"/>
      <c r="E507" s="84"/>
    </row>
    <row r="508" spans="1:5" ht="14.25" hidden="1">
      <c r="A508" s="34" t="s">
        <v>382</v>
      </c>
      <c r="B508" s="34"/>
      <c r="C508" s="34"/>
      <c r="D508" s="83"/>
      <c r="E508" s="84"/>
    </row>
    <row r="509" spans="1:5" ht="14.25" hidden="1">
      <c r="A509" s="34" t="s">
        <v>383</v>
      </c>
      <c r="B509" s="34"/>
      <c r="C509" s="34"/>
      <c r="D509" s="83"/>
      <c r="E509" s="84"/>
    </row>
    <row r="510" spans="1:5" ht="14.25" hidden="1">
      <c r="A510" s="34" t="s">
        <v>384</v>
      </c>
      <c r="B510" s="34"/>
      <c r="C510" s="34"/>
      <c r="D510" s="83"/>
      <c r="E510" s="84"/>
    </row>
    <row r="511" spans="1:5" ht="14.25" hidden="1">
      <c r="A511" s="34" t="s">
        <v>58</v>
      </c>
      <c r="B511" s="34"/>
      <c r="C511" s="34"/>
      <c r="D511" s="83"/>
      <c r="E511" s="84"/>
    </row>
    <row r="512" spans="1:5" ht="14.25" hidden="1">
      <c r="A512" s="34" t="s">
        <v>385</v>
      </c>
      <c r="B512" s="34"/>
      <c r="C512" s="34"/>
      <c r="D512" s="83">
        <f>E512-C512</f>
        <v>150</v>
      </c>
      <c r="E512" s="86">
        <v>150</v>
      </c>
    </row>
    <row r="513" spans="1:5" ht="14.25">
      <c r="A513" s="34" t="s">
        <v>386</v>
      </c>
      <c r="B513" s="34">
        <v>1399</v>
      </c>
      <c r="C513" s="34">
        <v>1678</v>
      </c>
      <c r="D513" s="83">
        <f>E513-C513</f>
        <v>1674.1100999999999</v>
      </c>
      <c r="E513" s="86">
        <v>3352.1101</v>
      </c>
    </row>
    <row r="514" spans="1:5" ht="14.25" hidden="1">
      <c r="A514" s="34" t="s">
        <v>49</v>
      </c>
      <c r="B514" s="34">
        <v>673</v>
      </c>
      <c r="C514" s="34">
        <v>866</v>
      </c>
      <c r="D514" s="83">
        <f>E514-C514</f>
        <v>1.0898999999999432</v>
      </c>
      <c r="E514" s="86">
        <v>867.0899</v>
      </c>
    </row>
    <row r="515" spans="1:5" ht="14.25" hidden="1">
      <c r="A515" s="34" t="s">
        <v>50</v>
      </c>
      <c r="B515" s="34"/>
      <c r="C515" s="34"/>
      <c r="D515" s="83"/>
      <c r="E515" s="84"/>
    </row>
    <row r="516" spans="1:5" ht="14.25" hidden="1">
      <c r="A516" s="34" t="s">
        <v>51</v>
      </c>
      <c r="B516" s="34"/>
      <c r="C516" s="34"/>
      <c r="D516" s="83"/>
      <c r="E516" s="84"/>
    </row>
    <row r="517" spans="1:5" ht="14.25" hidden="1">
      <c r="A517" s="34" t="s">
        <v>387</v>
      </c>
      <c r="B517" s="34"/>
      <c r="C517" s="34"/>
      <c r="D517" s="83"/>
      <c r="E517" s="84"/>
    </row>
    <row r="518" spans="1:5" ht="14.25" hidden="1">
      <c r="A518" s="34" t="s">
        <v>388</v>
      </c>
      <c r="B518" s="34">
        <v>4</v>
      </c>
      <c r="C518" s="34"/>
      <c r="D518" s="83"/>
      <c r="E518" s="84"/>
    </row>
    <row r="519" spans="1:5" ht="14.25" hidden="1">
      <c r="A519" s="34" t="s">
        <v>389</v>
      </c>
      <c r="B519" s="34">
        <v>130</v>
      </c>
      <c r="C519" s="34">
        <v>660</v>
      </c>
      <c r="D519" s="83">
        <f>E519-C519</f>
        <v>255</v>
      </c>
      <c r="E519" s="86">
        <v>915</v>
      </c>
    </row>
    <row r="520" spans="1:5" ht="14.25" hidden="1">
      <c r="A520" s="34" t="s">
        <v>390</v>
      </c>
      <c r="B520" s="34">
        <v>592</v>
      </c>
      <c r="C520" s="34">
        <v>152</v>
      </c>
      <c r="D520" s="83">
        <f>E520-C520</f>
        <v>1418.0202</v>
      </c>
      <c r="E520" s="86">
        <v>1570.0202</v>
      </c>
    </row>
    <row r="521" spans="1:5" ht="14.25">
      <c r="A521" s="34" t="s">
        <v>391</v>
      </c>
      <c r="B521" s="34"/>
      <c r="C521" s="34"/>
      <c r="D521" s="83"/>
      <c r="E521" s="84"/>
    </row>
    <row r="522" spans="1:5" ht="14.25" hidden="1">
      <c r="A522" s="34" t="s">
        <v>392</v>
      </c>
      <c r="B522" s="34"/>
      <c r="C522" s="34"/>
      <c r="D522" s="83"/>
      <c r="E522" s="84"/>
    </row>
    <row r="523" spans="1:5" ht="14.25">
      <c r="A523" s="34" t="s">
        <v>393</v>
      </c>
      <c r="B523" s="34">
        <v>41252</v>
      </c>
      <c r="C523" s="34">
        <v>48367</v>
      </c>
      <c r="D523" s="83">
        <f>E523-C523</f>
        <v>-1897.1683520000006</v>
      </c>
      <c r="E523" s="86">
        <f>51469.831648-5000</f>
        <v>46469.831648</v>
      </c>
    </row>
    <row r="524" spans="1:5" ht="14.25" hidden="1">
      <c r="A524" s="34" t="s">
        <v>394</v>
      </c>
      <c r="B524" s="34">
        <v>475</v>
      </c>
      <c r="C524" s="34">
        <v>419</v>
      </c>
      <c r="D524" s="83">
        <f>E524-C524</f>
        <v>-12.057770000000005</v>
      </c>
      <c r="E524" s="86">
        <v>406.94223</v>
      </c>
    </row>
    <row r="525" spans="1:5" ht="14.25" hidden="1">
      <c r="A525" s="34" t="s">
        <v>395</v>
      </c>
      <c r="B525" s="34">
        <v>332</v>
      </c>
      <c r="C525" s="34">
        <v>220</v>
      </c>
      <c r="D525" s="83">
        <f>E525-C525</f>
        <v>1.297760000000011</v>
      </c>
      <c r="E525" s="86">
        <v>221.29776</v>
      </c>
    </row>
    <row r="526" spans="1:5" ht="14.25" hidden="1">
      <c r="A526" s="34" t="s">
        <v>396</v>
      </c>
      <c r="B526" s="34">
        <v>57</v>
      </c>
      <c r="C526" s="34"/>
      <c r="D526" s="83"/>
      <c r="E526" s="84"/>
    </row>
    <row r="527" spans="1:5" ht="14.25" hidden="1">
      <c r="A527" s="34" t="s">
        <v>397</v>
      </c>
      <c r="B527" s="34">
        <v>11922</v>
      </c>
      <c r="C527" s="34">
        <v>11628</v>
      </c>
      <c r="D527" s="83">
        <f>E527-C527</f>
        <v>-729.4868409999999</v>
      </c>
      <c r="E527" s="86">
        <v>10898.513159</v>
      </c>
    </row>
    <row r="528" spans="1:5" ht="14.25" hidden="1">
      <c r="A528" s="34" t="s">
        <v>398</v>
      </c>
      <c r="B528" s="34">
        <v>2137</v>
      </c>
      <c r="C528" s="34">
        <v>500</v>
      </c>
      <c r="D528" s="83">
        <f>E528-C528</f>
        <v>65.47849899999903</v>
      </c>
      <c r="E528" s="86">
        <v>565.478498999999</v>
      </c>
    </row>
    <row r="529" spans="1:5" ht="14.25" hidden="1">
      <c r="A529" s="34" t="s">
        <v>399</v>
      </c>
      <c r="B529" s="34">
        <v>26329</v>
      </c>
      <c r="C529" s="34">
        <v>34400</v>
      </c>
      <c r="D529" s="83">
        <f>E529-C529</f>
        <v>4977.5999999999985</v>
      </c>
      <c r="E529" s="86">
        <v>39377.6</v>
      </c>
    </row>
    <row r="530" spans="1:5" ht="14.25" hidden="1">
      <c r="A530" s="34" t="s">
        <v>400</v>
      </c>
      <c r="B530" s="34"/>
      <c r="C530" s="34"/>
      <c r="D530" s="83"/>
      <c r="E530" s="84"/>
    </row>
    <row r="531" spans="1:5" ht="14.25" hidden="1">
      <c r="A531" s="34" t="s">
        <v>401</v>
      </c>
      <c r="B531" s="34"/>
      <c r="C531" s="34">
        <v>1200</v>
      </c>
      <c r="D531" s="83">
        <f>E531-C531</f>
        <v>-1200</v>
      </c>
      <c r="E531" s="84">
        <v>0</v>
      </c>
    </row>
    <row r="532" spans="1:5" ht="14.25" hidden="1">
      <c r="A532" s="34" t="s">
        <v>402</v>
      </c>
      <c r="B532" s="34"/>
      <c r="C532" s="34"/>
      <c r="D532" s="83"/>
      <c r="E532" s="84"/>
    </row>
    <row r="533" spans="1:5" ht="14.25" hidden="1">
      <c r="A533" s="34" t="s">
        <v>403</v>
      </c>
      <c r="B533" s="34"/>
      <c r="C533" s="34"/>
      <c r="D533" s="83"/>
      <c r="E533" s="84"/>
    </row>
    <row r="534" spans="1:5" ht="14.25" hidden="1">
      <c r="A534" s="34" t="s">
        <v>404</v>
      </c>
      <c r="B534" s="34"/>
      <c r="C534" s="34"/>
      <c r="D534" s="83"/>
      <c r="E534" s="84"/>
    </row>
    <row r="535" spans="1:5" ht="14.25" hidden="1">
      <c r="A535" s="34" t="s">
        <v>405</v>
      </c>
      <c r="B535" s="34"/>
      <c r="C535" s="34"/>
      <c r="D535" s="83"/>
      <c r="E535" s="84"/>
    </row>
    <row r="536" spans="1:5" ht="14.25">
      <c r="A536" s="34" t="s">
        <v>406</v>
      </c>
      <c r="B536" s="34">
        <v>2037</v>
      </c>
      <c r="C536" s="34"/>
      <c r="D536" s="83">
        <f>E536-C536</f>
        <v>2029</v>
      </c>
      <c r="E536" s="86">
        <v>2029</v>
      </c>
    </row>
    <row r="537" spans="1:5" ht="14.25" hidden="1">
      <c r="A537" s="34" t="s">
        <v>407</v>
      </c>
      <c r="B537" s="34"/>
      <c r="C537" s="34"/>
      <c r="D537" s="83"/>
      <c r="E537" s="84"/>
    </row>
    <row r="538" spans="1:5" ht="14.25" hidden="1">
      <c r="A538" s="34" t="s">
        <v>408</v>
      </c>
      <c r="B538" s="34"/>
      <c r="C538" s="34"/>
      <c r="D538" s="83"/>
      <c r="E538" s="84"/>
    </row>
    <row r="539" spans="1:5" ht="14.25" hidden="1">
      <c r="A539" s="34" t="s">
        <v>409</v>
      </c>
      <c r="B539" s="34"/>
      <c r="C539" s="34"/>
      <c r="D539" s="83"/>
      <c r="E539" s="84"/>
    </row>
    <row r="540" spans="1:5" ht="14.25" hidden="1">
      <c r="A540" s="34" t="s">
        <v>410</v>
      </c>
      <c r="B540" s="34"/>
      <c r="C540" s="34"/>
      <c r="D540" s="83"/>
      <c r="E540" s="84"/>
    </row>
    <row r="541" spans="1:5" ht="14.25" hidden="1">
      <c r="A541" s="34" t="s">
        <v>411</v>
      </c>
      <c r="B541" s="34"/>
      <c r="C541" s="34"/>
      <c r="D541" s="83"/>
      <c r="E541" s="84"/>
    </row>
    <row r="542" spans="1:5" ht="14.25" hidden="1">
      <c r="A542" s="34" t="s">
        <v>412</v>
      </c>
      <c r="B542" s="34"/>
      <c r="C542" s="34"/>
      <c r="D542" s="83"/>
      <c r="E542" s="84"/>
    </row>
    <row r="543" spans="1:5" ht="14.25" hidden="1">
      <c r="A543" s="34" t="s">
        <v>413</v>
      </c>
      <c r="B543" s="34"/>
      <c r="C543" s="34"/>
      <c r="D543" s="83"/>
      <c r="E543" s="84"/>
    </row>
    <row r="544" spans="1:5" ht="14.25" hidden="1">
      <c r="A544" s="34" t="s">
        <v>414</v>
      </c>
      <c r="B544" s="34"/>
      <c r="C544" s="34"/>
      <c r="D544" s="83"/>
      <c r="E544" s="84"/>
    </row>
    <row r="545" spans="1:5" ht="14.25" hidden="1">
      <c r="A545" s="34" t="s">
        <v>415</v>
      </c>
      <c r="B545" s="34">
        <v>2037</v>
      </c>
      <c r="C545" s="34"/>
      <c r="D545" s="83">
        <f>E545-C545</f>
        <v>2029</v>
      </c>
      <c r="E545" s="86">
        <v>2029</v>
      </c>
    </row>
    <row r="546" spans="1:5" ht="14.25">
      <c r="A546" s="34" t="s">
        <v>416</v>
      </c>
      <c r="B546" s="34">
        <v>5843</v>
      </c>
      <c r="C546" s="39">
        <v>5218</v>
      </c>
      <c r="D546" s="83">
        <f>E546-C546</f>
        <v>-701.5832200000004</v>
      </c>
      <c r="E546" s="86">
        <v>4516.41678</v>
      </c>
    </row>
    <row r="547" spans="1:5" ht="14.25" hidden="1">
      <c r="A547" s="34" t="s">
        <v>417</v>
      </c>
      <c r="B547" s="34">
        <v>2749</v>
      </c>
      <c r="C547" s="39">
        <v>2105</v>
      </c>
      <c r="D547" s="83">
        <f>E547-C547</f>
        <v>-660.7340200000001</v>
      </c>
      <c r="E547" s="86">
        <v>1444.26598</v>
      </c>
    </row>
    <row r="548" spans="1:5" ht="14.25" hidden="1">
      <c r="A548" s="34" t="s">
        <v>418</v>
      </c>
      <c r="B548" s="34">
        <v>29</v>
      </c>
      <c r="C548" s="39">
        <v>13</v>
      </c>
      <c r="D548" s="83">
        <f>E548-C548</f>
        <v>-10.9492</v>
      </c>
      <c r="E548" s="86">
        <v>2.0508</v>
      </c>
    </row>
    <row r="549" spans="1:5" ht="14.25" hidden="1">
      <c r="A549" s="34" t="s">
        <v>419</v>
      </c>
      <c r="B549" s="34"/>
      <c r="C549" s="39"/>
      <c r="D549" s="83"/>
      <c r="E549" s="84"/>
    </row>
    <row r="550" spans="1:5" ht="14.25" hidden="1">
      <c r="A550" s="34" t="s">
        <v>420</v>
      </c>
      <c r="B550" s="34">
        <v>25</v>
      </c>
      <c r="C550" s="39"/>
      <c r="D550" s="83">
        <f>E550-C550</f>
        <v>69</v>
      </c>
      <c r="E550" s="86">
        <v>69</v>
      </c>
    </row>
    <row r="551" spans="1:5" ht="14.25" hidden="1">
      <c r="A551" s="34" t="s">
        <v>421</v>
      </c>
      <c r="B551" s="34">
        <v>249</v>
      </c>
      <c r="C551" s="39"/>
      <c r="D551" s="83"/>
      <c r="E551" s="84"/>
    </row>
    <row r="552" spans="1:5" ht="14.25" hidden="1">
      <c r="A552" s="34" t="s">
        <v>422</v>
      </c>
      <c r="B552" s="34"/>
      <c r="C552" s="39"/>
      <c r="D552" s="83"/>
      <c r="E552" s="84"/>
    </row>
    <row r="553" spans="1:5" ht="14.25" hidden="1">
      <c r="A553" s="34" t="s">
        <v>423</v>
      </c>
      <c r="B553" s="34">
        <v>2791</v>
      </c>
      <c r="C553" s="39">
        <v>3100</v>
      </c>
      <c r="D553" s="83">
        <f>E553-C553</f>
        <v>-98.90000000000009</v>
      </c>
      <c r="E553" s="86">
        <v>3001.1</v>
      </c>
    </row>
    <row r="554" spans="1:5" ht="14.25">
      <c r="A554" s="34" t="s">
        <v>424</v>
      </c>
      <c r="B554" s="97">
        <v>2004</v>
      </c>
      <c r="C554" s="97">
        <v>22</v>
      </c>
      <c r="D554" s="83">
        <f>E554-C554</f>
        <v>845.404444</v>
      </c>
      <c r="E554" s="86">
        <v>867.404444</v>
      </c>
    </row>
    <row r="555" spans="1:5" ht="14.25" hidden="1">
      <c r="A555" s="34" t="s">
        <v>425</v>
      </c>
      <c r="B555" s="97">
        <v>95</v>
      </c>
      <c r="C555" s="97">
        <v>22</v>
      </c>
      <c r="D555" s="83">
        <f>E555-C555</f>
        <v>135.515</v>
      </c>
      <c r="E555" s="86">
        <v>157.515</v>
      </c>
    </row>
    <row r="556" spans="1:5" ht="14.25" hidden="1">
      <c r="A556" s="34" t="s">
        <v>426</v>
      </c>
      <c r="B556" s="34">
        <v>114</v>
      </c>
      <c r="C556" s="34"/>
      <c r="D556" s="83">
        <f>E556-C556</f>
        <v>103.9</v>
      </c>
      <c r="E556" s="86">
        <v>103.9</v>
      </c>
    </row>
    <row r="557" spans="1:5" ht="14.25" hidden="1">
      <c r="A557" s="34" t="s">
        <v>427</v>
      </c>
      <c r="B557" s="34">
        <v>54</v>
      </c>
      <c r="C557" s="34"/>
      <c r="D557" s="83">
        <f>E557-C557</f>
        <v>19.4</v>
      </c>
      <c r="E557" s="86">
        <v>19.4</v>
      </c>
    </row>
    <row r="558" spans="1:5" ht="14.25" hidden="1">
      <c r="A558" s="34" t="s">
        <v>428</v>
      </c>
      <c r="B558" s="34"/>
      <c r="C558" s="34"/>
      <c r="D558" s="83"/>
      <c r="E558" s="84"/>
    </row>
    <row r="559" spans="1:5" ht="14.25" hidden="1">
      <c r="A559" s="34" t="s">
        <v>429</v>
      </c>
      <c r="B559" s="34">
        <v>47</v>
      </c>
      <c r="C559" s="34"/>
      <c r="D559" s="83"/>
      <c r="E559" s="84"/>
    </row>
    <row r="560" spans="1:5" ht="14.25" hidden="1">
      <c r="A560" s="34" t="s">
        <v>430</v>
      </c>
      <c r="B560" s="34">
        <v>1694</v>
      </c>
      <c r="C560" s="34"/>
      <c r="D560" s="83">
        <f>E560-C560</f>
        <v>586.589444</v>
      </c>
      <c r="E560" s="86">
        <v>586.589444</v>
      </c>
    </row>
    <row r="561" spans="1:5" ht="14.25">
      <c r="A561" s="34" t="s">
        <v>431</v>
      </c>
      <c r="B561" s="97">
        <v>2746</v>
      </c>
      <c r="C561" s="97">
        <v>542</v>
      </c>
      <c r="D561" s="83">
        <f>E561-C561</f>
        <v>211.15699500000005</v>
      </c>
      <c r="E561" s="86">
        <v>753.156995</v>
      </c>
    </row>
    <row r="562" spans="1:5" ht="14.25" hidden="1">
      <c r="A562" s="34" t="s">
        <v>432</v>
      </c>
      <c r="B562" s="97"/>
      <c r="C562" s="97"/>
      <c r="D562" s="83"/>
      <c r="E562" s="98"/>
    </row>
    <row r="563" spans="1:5" ht="14.25" hidden="1">
      <c r="A563" s="34" t="s">
        <v>433</v>
      </c>
      <c r="B563" s="97">
        <v>504</v>
      </c>
      <c r="C563" s="97"/>
      <c r="D563" s="83">
        <f>E563-C563</f>
        <v>211.191295</v>
      </c>
      <c r="E563" s="86">
        <v>211.191295</v>
      </c>
    </row>
    <row r="564" spans="1:5" ht="14.25" hidden="1">
      <c r="A564" s="34" t="s">
        <v>434</v>
      </c>
      <c r="B564" s="34"/>
      <c r="C564" s="34"/>
      <c r="D564" s="83"/>
      <c r="E564" s="84"/>
    </row>
    <row r="565" spans="1:5" ht="14.25" hidden="1">
      <c r="A565" s="34" t="s">
        <v>435</v>
      </c>
      <c r="B565" s="34">
        <v>587</v>
      </c>
      <c r="C565" s="34">
        <v>518</v>
      </c>
      <c r="D565" s="83">
        <f>E565-C565</f>
        <v>0.0906999999999698</v>
      </c>
      <c r="E565" s="86">
        <v>518.0907</v>
      </c>
    </row>
    <row r="566" spans="1:5" ht="14.25" hidden="1">
      <c r="A566" s="34" t="s">
        <v>436</v>
      </c>
      <c r="B566" s="34">
        <v>105</v>
      </c>
      <c r="C566" s="34">
        <v>24</v>
      </c>
      <c r="D566" s="83">
        <f>E566-C566</f>
        <v>-0.125</v>
      </c>
      <c r="E566" s="86">
        <v>23.875</v>
      </c>
    </row>
    <row r="567" spans="1:5" ht="14.25" hidden="1">
      <c r="A567" s="34" t="s">
        <v>437</v>
      </c>
      <c r="B567" s="34">
        <v>1550</v>
      </c>
      <c r="C567" s="34"/>
      <c r="D567" s="83"/>
      <c r="E567" s="84"/>
    </row>
    <row r="568" spans="1:5" ht="14.25" hidden="1">
      <c r="A568" s="34" t="s">
        <v>438</v>
      </c>
      <c r="B568" s="34"/>
      <c r="C568" s="34"/>
      <c r="D568" s="83"/>
      <c r="E568" s="84"/>
    </row>
    <row r="569" spans="1:5" ht="14.25">
      <c r="A569" s="34" t="s">
        <v>439</v>
      </c>
      <c r="B569" s="34">
        <v>1694</v>
      </c>
      <c r="C569" s="34">
        <v>1481</v>
      </c>
      <c r="D569" s="83">
        <f>E569-C569</f>
        <v>145.90300799999977</v>
      </c>
      <c r="E569" s="86">
        <v>1626.9030079999998</v>
      </c>
    </row>
    <row r="570" spans="1:5" ht="14.25" hidden="1">
      <c r="A570" s="34" t="s">
        <v>49</v>
      </c>
      <c r="B570" s="34">
        <v>56</v>
      </c>
      <c r="C570" s="34">
        <v>43</v>
      </c>
      <c r="D570" s="83">
        <f>E570-C570</f>
        <v>0.7177999999999969</v>
      </c>
      <c r="E570" s="86">
        <v>43.7178</v>
      </c>
    </row>
    <row r="571" spans="1:5" ht="14.25" hidden="1">
      <c r="A571" s="34" t="s">
        <v>50</v>
      </c>
      <c r="B571" s="34"/>
      <c r="C571" s="34"/>
      <c r="D571" s="83"/>
      <c r="E571" s="84"/>
    </row>
    <row r="572" spans="1:5" ht="14.25" hidden="1">
      <c r="A572" s="34" t="s">
        <v>51</v>
      </c>
      <c r="B572" s="34"/>
      <c r="C572" s="34"/>
      <c r="D572" s="83"/>
      <c r="E572" s="84"/>
    </row>
    <row r="573" spans="1:5" ht="14.25" hidden="1">
      <c r="A573" s="34" t="s">
        <v>440</v>
      </c>
      <c r="B573" s="34">
        <v>217</v>
      </c>
      <c r="C573" s="34">
        <v>1</v>
      </c>
      <c r="D573" s="83">
        <f>E573-C573</f>
        <v>18.5</v>
      </c>
      <c r="E573" s="86">
        <v>19.5</v>
      </c>
    </row>
    <row r="574" spans="1:5" ht="14.25" hidden="1">
      <c r="A574" s="34" t="s">
        <v>441</v>
      </c>
      <c r="B574" s="34">
        <v>204</v>
      </c>
      <c r="C574" s="34"/>
      <c r="D574" s="83">
        <f>E574-C574</f>
        <v>160.9</v>
      </c>
      <c r="E574" s="86">
        <v>160.9</v>
      </c>
    </row>
    <row r="575" spans="1:5" ht="14.25" hidden="1">
      <c r="A575" s="34" t="s">
        <v>442</v>
      </c>
      <c r="B575" s="34"/>
      <c r="C575" s="34"/>
      <c r="D575" s="83"/>
      <c r="E575" s="84"/>
    </row>
    <row r="576" spans="1:5" ht="14.25" hidden="1">
      <c r="A576" s="34" t="s">
        <v>443</v>
      </c>
      <c r="B576" s="34">
        <v>808</v>
      </c>
      <c r="C576" s="34">
        <v>1301</v>
      </c>
      <c r="D576" s="83">
        <f>E576-C576</f>
        <v>286</v>
      </c>
      <c r="E576" s="86">
        <v>1587</v>
      </c>
    </row>
    <row r="577" spans="1:5" ht="14.25" hidden="1">
      <c r="A577" s="34" t="s">
        <v>444</v>
      </c>
      <c r="B577" s="34">
        <v>409</v>
      </c>
      <c r="C577" s="34">
        <v>136</v>
      </c>
      <c r="D577" s="83">
        <f>E577-C577</f>
        <v>-136</v>
      </c>
      <c r="E577" s="86"/>
    </row>
    <row r="578" spans="1:5" ht="14.25" hidden="1">
      <c r="A578" s="34" t="s">
        <v>445</v>
      </c>
      <c r="B578" s="34"/>
      <c r="C578" s="34"/>
      <c r="D578" s="83"/>
      <c r="E578" s="84"/>
    </row>
    <row r="579" spans="1:5" ht="14.25" hidden="1">
      <c r="A579" s="34" t="s">
        <v>49</v>
      </c>
      <c r="B579" s="34"/>
      <c r="C579" s="34"/>
      <c r="D579" s="83"/>
      <c r="E579" s="84"/>
    </row>
    <row r="580" spans="1:5" ht="14.25" hidden="1">
      <c r="A580" s="34" t="s">
        <v>50</v>
      </c>
      <c r="B580" s="34"/>
      <c r="C580" s="34"/>
      <c r="D580" s="83"/>
      <c r="E580" s="84"/>
    </row>
    <row r="581" spans="1:5" ht="14.25" hidden="1">
      <c r="A581" s="34" t="s">
        <v>51</v>
      </c>
      <c r="B581" s="34"/>
      <c r="C581" s="34"/>
      <c r="D581" s="83"/>
      <c r="E581" s="84"/>
    </row>
    <row r="582" spans="1:5" ht="14.25" hidden="1">
      <c r="A582" s="34" t="s">
        <v>446</v>
      </c>
      <c r="B582" s="34"/>
      <c r="C582" s="34"/>
      <c r="D582" s="83"/>
      <c r="E582" s="84"/>
    </row>
    <row r="583" spans="1:5" ht="14.25" hidden="1">
      <c r="A583" s="34" t="s">
        <v>447</v>
      </c>
      <c r="B583" s="34"/>
      <c r="C583" s="34"/>
      <c r="D583" s="83"/>
      <c r="E583" s="84"/>
    </row>
    <row r="584" spans="1:5" ht="14.25" hidden="1">
      <c r="A584" s="34" t="s">
        <v>448</v>
      </c>
      <c r="B584" s="34"/>
      <c r="C584" s="34"/>
      <c r="D584" s="83"/>
      <c r="E584" s="84"/>
    </row>
    <row r="585" spans="1:5" ht="14.25" hidden="1">
      <c r="A585" s="34" t="s">
        <v>449</v>
      </c>
      <c r="B585" s="34"/>
      <c r="C585" s="34"/>
      <c r="D585" s="83"/>
      <c r="E585" s="84"/>
    </row>
    <row r="586" spans="1:5" ht="14.25">
      <c r="A586" s="34" t="s">
        <v>450</v>
      </c>
      <c r="B586" s="34">
        <v>62</v>
      </c>
      <c r="C586" s="34">
        <v>68</v>
      </c>
      <c r="D586" s="83">
        <f>E586-C586</f>
        <v>-0.012000000000000455</v>
      </c>
      <c r="E586" s="86">
        <v>67.988</v>
      </c>
    </row>
    <row r="587" spans="1:5" ht="14.25" hidden="1">
      <c r="A587" s="34" t="s">
        <v>451</v>
      </c>
      <c r="B587" s="34"/>
      <c r="C587" s="34"/>
      <c r="D587" s="83"/>
      <c r="E587" s="92"/>
    </row>
    <row r="588" spans="1:5" ht="14.25" hidden="1">
      <c r="A588" s="34" t="s">
        <v>452</v>
      </c>
      <c r="B588" s="34">
        <v>62</v>
      </c>
      <c r="C588" s="34">
        <v>68</v>
      </c>
      <c r="D588" s="83">
        <f>E588-C588</f>
        <v>-0.012000000000000455</v>
      </c>
      <c r="E588" s="86">
        <v>67.988</v>
      </c>
    </row>
    <row r="589" spans="1:5" ht="14.25" hidden="1">
      <c r="A589" s="34" t="s">
        <v>453</v>
      </c>
      <c r="B589" s="34">
        <v>185</v>
      </c>
      <c r="C589" s="34">
        <v>1500</v>
      </c>
      <c r="D589" s="83">
        <f>E589-C589</f>
        <v>-1500</v>
      </c>
      <c r="E589" s="84">
        <v>0</v>
      </c>
    </row>
    <row r="590" spans="1:5" ht="14.25" hidden="1">
      <c r="A590" s="34" t="s">
        <v>454</v>
      </c>
      <c r="B590" s="34"/>
      <c r="C590" s="34"/>
      <c r="D590" s="83">
        <f>E590-C590</f>
        <v>0</v>
      </c>
      <c r="E590" s="84">
        <v>0</v>
      </c>
    </row>
    <row r="591" spans="1:5" ht="14.25" hidden="1">
      <c r="A591" s="34" t="s">
        <v>455</v>
      </c>
      <c r="B591" s="34">
        <v>185</v>
      </c>
      <c r="C591" s="34">
        <v>1500</v>
      </c>
      <c r="D591" s="83">
        <f>E591-C591</f>
        <v>-1500</v>
      </c>
      <c r="E591" s="84">
        <v>0</v>
      </c>
    </row>
    <row r="592" spans="1:5" ht="14.25" hidden="1">
      <c r="A592" s="34" t="s">
        <v>456</v>
      </c>
      <c r="B592" s="34"/>
      <c r="C592" s="34"/>
      <c r="D592" s="83"/>
      <c r="E592" s="84"/>
    </row>
    <row r="593" spans="1:5" ht="14.25" hidden="1">
      <c r="A593" s="34" t="s">
        <v>457</v>
      </c>
      <c r="B593" s="34"/>
      <c r="C593" s="34"/>
      <c r="D593" s="83"/>
      <c r="E593" s="84"/>
    </row>
    <row r="594" spans="1:5" ht="14.25" hidden="1">
      <c r="A594" s="34" t="s">
        <v>458</v>
      </c>
      <c r="B594" s="34"/>
      <c r="C594" s="34"/>
      <c r="D594" s="83"/>
      <c r="E594" s="84"/>
    </row>
    <row r="595" spans="1:5" ht="14.25">
      <c r="A595" s="34" t="s">
        <v>459</v>
      </c>
      <c r="B595" s="34">
        <v>97</v>
      </c>
      <c r="C595" s="34">
        <v>12074</v>
      </c>
      <c r="D595" s="83">
        <f aca="true" t="shared" si="1" ref="D595:D600">E595-C595</f>
        <v>-12051</v>
      </c>
      <c r="E595" s="86">
        <v>23</v>
      </c>
    </row>
    <row r="596" spans="1:5" ht="14.25" hidden="1">
      <c r="A596" s="34" t="s">
        <v>460</v>
      </c>
      <c r="B596" s="34">
        <v>50</v>
      </c>
      <c r="C596" s="34">
        <v>7813</v>
      </c>
      <c r="D596" s="83">
        <f t="shared" si="1"/>
        <v>-7790</v>
      </c>
      <c r="E596" s="86">
        <v>23</v>
      </c>
    </row>
    <row r="597" spans="1:5" ht="14.25" hidden="1">
      <c r="A597" s="34" t="s">
        <v>461</v>
      </c>
      <c r="B597" s="34">
        <v>47</v>
      </c>
      <c r="C597" s="34">
        <v>4261</v>
      </c>
      <c r="D597" s="83">
        <f t="shared" si="1"/>
        <v>-4261</v>
      </c>
      <c r="E597" s="84">
        <v>0</v>
      </c>
    </row>
    <row r="598" spans="1:5" ht="14.25">
      <c r="A598" s="34" t="s">
        <v>462</v>
      </c>
      <c r="B598" s="34">
        <v>44648</v>
      </c>
      <c r="C598" s="34">
        <v>15559</v>
      </c>
      <c r="D598" s="83">
        <f t="shared" si="1"/>
        <v>11737.8</v>
      </c>
      <c r="E598" s="86">
        <f>30809.8-11275+7762</f>
        <v>27296.8</v>
      </c>
    </row>
    <row r="599" spans="1:5" ht="14.25" hidden="1">
      <c r="A599" s="34" t="s">
        <v>463</v>
      </c>
      <c r="B599" s="34">
        <v>29015</v>
      </c>
      <c r="C599" s="34">
        <v>3000</v>
      </c>
      <c r="D599" s="83">
        <f t="shared" si="1"/>
        <v>11309</v>
      </c>
      <c r="E599" s="86">
        <v>14309</v>
      </c>
    </row>
    <row r="600" spans="1:5" ht="14.25" hidden="1">
      <c r="A600" s="34" t="s">
        <v>464</v>
      </c>
      <c r="B600" s="34">
        <v>15633</v>
      </c>
      <c r="C600" s="34">
        <v>12559</v>
      </c>
      <c r="D600" s="83">
        <f t="shared" si="1"/>
        <v>3941.7999999999993</v>
      </c>
      <c r="E600" s="86">
        <v>16500.8</v>
      </c>
    </row>
    <row r="601" spans="1:5" ht="14.25" hidden="1">
      <c r="A601" s="34" t="s">
        <v>465</v>
      </c>
      <c r="B601" s="34"/>
      <c r="C601" s="34"/>
      <c r="D601" s="83"/>
      <c r="E601" s="84"/>
    </row>
    <row r="602" spans="1:5" ht="14.25" hidden="1">
      <c r="A602" s="34" t="s">
        <v>466</v>
      </c>
      <c r="B602" s="34"/>
      <c r="C602" s="34"/>
      <c r="D602" s="83"/>
      <c r="E602" s="84"/>
    </row>
    <row r="603" spans="1:5" ht="14.25" hidden="1">
      <c r="A603" s="34" t="s">
        <v>467</v>
      </c>
      <c r="B603" s="34"/>
      <c r="C603" s="34"/>
      <c r="D603" s="83"/>
      <c r="E603" s="84"/>
    </row>
    <row r="604" spans="1:5" ht="14.25" hidden="1">
      <c r="A604" s="34" t="s">
        <v>468</v>
      </c>
      <c r="B604" s="34"/>
      <c r="C604" s="34"/>
      <c r="D604" s="83"/>
      <c r="E604" s="84"/>
    </row>
    <row r="605" spans="1:5" ht="14.25" hidden="1">
      <c r="A605" s="34" t="s">
        <v>469</v>
      </c>
      <c r="B605" s="34"/>
      <c r="C605" s="34"/>
      <c r="D605" s="83"/>
      <c r="E605" s="84"/>
    </row>
    <row r="606" spans="1:5" ht="14.25">
      <c r="A606" s="99" t="s">
        <v>470</v>
      </c>
      <c r="B606" s="34">
        <v>839</v>
      </c>
      <c r="C606" s="34">
        <v>979</v>
      </c>
      <c r="D606" s="83">
        <f>E606-C606</f>
        <v>-8.351199999999949</v>
      </c>
      <c r="E606" s="86">
        <v>970.6488</v>
      </c>
    </row>
    <row r="607" spans="1:5" ht="14.25" hidden="1">
      <c r="A607" s="34" t="s">
        <v>49</v>
      </c>
      <c r="B607" s="97">
        <v>491</v>
      </c>
      <c r="C607" s="97">
        <v>240</v>
      </c>
      <c r="D607" s="83">
        <f>E607-C607</f>
        <v>1.239200000000011</v>
      </c>
      <c r="E607" s="86">
        <v>241.2392</v>
      </c>
    </row>
    <row r="608" spans="1:5" ht="14.25" hidden="1">
      <c r="A608" s="34" t="s">
        <v>50</v>
      </c>
      <c r="B608" s="34"/>
      <c r="C608" s="34"/>
      <c r="D608" s="83"/>
      <c r="E608" s="84"/>
    </row>
    <row r="609" spans="1:5" ht="14.25" hidden="1">
      <c r="A609" s="34" t="s">
        <v>51</v>
      </c>
      <c r="B609" s="34"/>
      <c r="C609" s="34"/>
      <c r="D609" s="83"/>
      <c r="E609" s="84"/>
    </row>
    <row r="610" spans="1:5" ht="14.25" hidden="1">
      <c r="A610" s="34" t="s">
        <v>471</v>
      </c>
      <c r="B610" s="34">
        <v>30</v>
      </c>
      <c r="C610" s="34">
        <v>15</v>
      </c>
      <c r="D610" s="83">
        <f>E610-C610</f>
        <v>-9.5</v>
      </c>
      <c r="E610" s="86">
        <v>5.5</v>
      </c>
    </row>
    <row r="611" spans="1:5" ht="14.25" hidden="1">
      <c r="A611" s="34" t="s">
        <v>472</v>
      </c>
      <c r="B611" s="34"/>
      <c r="C611" s="34"/>
      <c r="D611" s="83"/>
      <c r="E611" s="84"/>
    </row>
    <row r="612" spans="1:5" ht="14.25" hidden="1">
      <c r="A612" s="34" t="s">
        <v>58</v>
      </c>
      <c r="B612" s="34">
        <v>1</v>
      </c>
      <c r="C612" s="34">
        <v>501</v>
      </c>
      <c r="D612" s="83">
        <f>E612-C612</f>
        <v>-0.09039999999998827</v>
      </c>
      <c r="E612" s="86">
        <v>500.9096</v>
      </c>
    </row>
    <row r="613" spans="1:5" ht="14.25" hidden="1">
      <c r="A613" s="34" t="s">
        <v>473</v>
      </c>
      <c r="B613" s="34">
        <v>317</v>
      </c>
      <c r="C613" s="34">
        <v>223</v>
      </c>
      <c r="D613" s="83">
        <f>E613-C613</f>
        <v>0</v>
      </c>
      <c r="E613" s="86">
        <v>223</v>
      </c>
    </row>
    <row r="614" spans="1:5" ht="14.25">
      <c r="A614" s="34" t="s">
        <v>474</v>
      </c>
      <c r="B614" s="34"/>
      <c r="C614" s="34"/>
      <c r="D614" s="83"/>
      <c r="E614" s="84"/>
    </row>
    <row r="615" spans="1:5" ht="14.25" hidden="1">
      <c r="A615" s="34" t="s">
        <v>475</v>
      </c>
      <c r="B615" s="34"/>
      <c r="C615" s="34"/>
      <c r="D615" s="83"/>
      <c r="E615" s="84"/>
    </row>
    <row r="616" spans="1:5" ht="14.25" hidden="1">
      <c r="A616" s="34" t="s">
        <v>476</v>
      </c>
      <c r="B616" s="34"/>
      <c r="C616" s="34"/>
      <c r="D616" s="83"/>
      <c r="E616" s="84"/>
    </row>
    <row r="617" spans="1:5" ht="14.25">
      <c r="A617" s="34" t="s">
        <v>477</v>
      </c>
      <c r="B617" s="34">
        <v>17278</v>
      </c>
      <c r="C617" s="34">
        <v>1352</v>
      </c>
      <c r="D617" s="83">
        <f>E617-C617</f>
        <v>12965.262773</v>
      </c>
      <c r="E617" s="86">
        <v>14317.262773</v>
      </c>
    </row>
    <row r="618" spans="1:5" ht="14.25">
      <c r="A618" s="34" t="s">
        <v>478</v>
      </c>
      <c r="B618" s="34">
        <v>24650</v>
      </c>
      <c r="C618" s="34">
        <f>C619+C624+C638+C642+C654+C657+C661+C666+C670+C674+C677+C686+C687</f>
        <v>51382</v>
      </c>
      <c r="D618" s="83">
        <f>E618-C618</f>
        <v>-19743.527691</v>
      </c>
      <c r="E618" s="84">
        <f>E619+E624+E638+E642+E654+E657+E661+E666+E670+E674+E677+E686+E687</f>
        <v>31638.472309</v>
      </c>
    </row>
    <row r="619" spans="1:5" ht="14.25">
      <c r="A619" s="34" t="s">
        <v>479</v>
      </c>
      <c r="B619" s="34">
        <v>609</v>
      </c>
      <c r="C619" s="34">
        <v>523</v>
      </c>
      <c r="D619" s="83">
        <f>E619-C619</f>
        <v>3.0652000000000044</v>
      </c>
      <c r="E619" s="86">
        <v>526.0652</v>
      </c>
    </row>
    <row r="620" spans="1:5" ht="14.25" hidden="1">
      <c r="A620" s="34" t="s">
        <v>49</v>
      </c>
      <c r="B620" s="34">
        <v>609</v>
      </c>
      <c r="C620" s="34">
        <v>323</v>
      </c>
      <c r="D620" s="83">
        <f>E620-C620</f>
        <v>3.0652000000000044</v>
      </c>
      <c r="E620" s="86">
        <v>326.0652</v>
      </c>
    </row>
    <row r="621" spans="1:5" ht="14.25" hidden="1">
      <c r="A621" s="34" t="s">
        <v>50</v>
      </c>
      <c r="B621" s="34"/>
      <c r="C621" s="34"/>
      <c r="D621" s="83"/>
      <c r="E621" s="84"/>
    </row>
    <row r="622" spans="1:5" ht="14.25" hidden="1">
      <c r="A622" s="34" t="s">
        <v>51</v>
      </c>
      <c r="B622" s="34"/>
      <c r="C622" s="34"/>
      <c r="D622" s="83"/>
      <c r="E622" s="84"/>
    </row>
    <row r="623" spans="1:5" ht="14.25" hidden="1">
      <c r="A623" s="34" t="s">
        <v>480</v>
      </c>
      <c r="B623" s="34"/>
      <c r="C623" s="34">
        <v>200</v>
      </c>
      <c r="D623" s="83">
        <f>E623-C623</f>
        <v>0</v>
      </c>
      <c r="E623" s="84">
        <v>200</v>
      </c>
    </row>
    <row r="624" spans="1:5" ht="14.25">
      <c r="A624" s="34" t="s">
        <v>481</v>
      </c>
      <c r="B624" s="34">
        <v>2260</v>
      </c>
      <c r="C624" s="34">
        <v>28</v>
      </c>
      <c r="D624" s="83">
        <f>E624-C624</f>
        <v>299.7</v>
      </c>
      <c r="E624" s="86">
        <v>327.7</v>
      </c>
    </row>
    <row r="625" spans="1:5" ht="14.25" hidden="1">
      <c r="A625" s="34" t="s">
        <v>482</v>
      </c>
      <c r="B625" s="34">
        <v>1401</v>
      </c>
      <c r="C625" s="34">
        <v>28</v>
      </c>
      <c r="D625" s="83">
        <f>E625-C625</f>
        <v>-0.3000000000000007</v>
      </c>
      <c r="E625" s="86">
        <v>27.7</v>
      </c>
    </row>
    <row r="626" spans="1:5" ht="14.25" hidden="1">
      <c r="A626" s="34" t="s">
        <v>483</v>
      </c>
      <c r="B626" s="34">
        <v>7</v>
      </c>
      <c r="C626" s="34"/>
      <c r="D626" s="83"/>
      <c r="E626" s="84"/>
    </row>
    <row r="627" spans="1:5" ht="14.25" hidden="1">
      <c r="A627" s="34" t="s">
        <v>484</v>
      </c>
      <c r="B627" s="34"/>
      <c r="C627" s="34"/>
      <c r="D627" s="83"/>
      <c r="E627" s="84"/>
    </row>
    <row r="628" spans="1:5" ht="14.25" hidden="1">
      <c r="A628" s="34" t="s">
        <v>485</v>
      </c>
      <c r="B628" s="97"/>
      <c r="C628" s="97"/>
      <c r="D628" s="83"/>
      <c r="E628" s="98"/>
    </row>
    <row r="629" spans="1:5" ht="14.25" hidden="1">
      <c r="A629" s="34" t="s">
        <v>486</v>
      </c>
      <c r="B629" s="97"/>
      <c r="C629" s="97"/>
      <c r="D629" s="83"/>
      <c r="E629" s="98"/>
    </row>
    <row r="630" spans="1:5" ht="14.25" hidden="1">
      <c r="A630" s="34" t="s">
        <v>487</v>
      </c>
      <c r="B630" s="97"/>
      <c r="C630" s="97"/>
      <c r="D630" s="83"/>
      <c r="E630" s="98"/>
    </row>
    <row r="631" spans="1:5" ht="14.25" hidden="1">
      <c r="A631" s="34" t="s">
        <v>488</v>
      </c>
      <c r="B631" s="34"/>
      <c r="C631" s="34"/>
      <c r="D631" s="83"/>
      <c r="E631" s="84"/>
    </row>
    <row r="632" spans="1:5" ht="14.25" hidden="1">
      <c r="A632" s="34" t="s">
        <v>489</v>
      </c>
      <c r="B632" s="34"/>
      <c r="C632" s="34"/>
      <c r="D632" s="83"/>
      <c r="E632" s="84"/>
    </row>
    <row r="633" spans="1:5" ht="14.25" hidden="1">
      <c r="A633" s="34" t="s">
        <v>490</v>
      </c>
      <c r="B633" s="34"/>
      <c r="C633" s="34"/>
      <c r="D633" s="83"/>
      <c r="E633" s="84"/>
    </row>
    <row r="634" spans="1:5" ht="14.25" hidden="1">
      <c r="A634" s="34" t="s">
        <v>491</v>
      </c>
      <c r="B634" s="34"/>
      <c r="C634" s="34"/>
      <c r="D634" s="83"/>
      <c r="E634" s="84"/>
    </row>
    <row r="635" spans="1:5" ht="14.25" hidden="1">
      <c r="A635" s="34" t="s">
        <v>492</v>
      </c>
      <c r="B635" s="34"/>
      <c r="C635" s="34"/>
      <c r="D635" s="83"/>
      <c r="E635" s="84"/>
    </row>
    <row r="636" spans="1:5" ht="14.25" hidden="1">
      <c r="A636" s="34" t="s">
        <v>493</v>
      </c>
      <c r="B636" s="34"/>
      <c r="C636" s="34"/>
      <c r="D636" s="83"/>
      <c r="E636" s="84"/>
    </row>
    <row r="637" spans="1:5" ht="14.25" hidden="1">
      <c r="A637" s="34" t="s">
        <v>494</v>
      </c>
      <c r="B637" s="34">
        <v>852</v>
      </c>
      <c r="C637" s="34"/>
      <c r="D637" s="83">
        <f aca="true" t="shared" si="2" ref="D637:D690">E637-C637</f>
        <v>300</v>
      </c>
      <c r="E637" s="84">
        <v>300</v>
      </c>
    </row>
    <row r="638" spans="1:5" ht="14.25">
      <c r="A638" s="34" t="s">
        <v>495</v>
      </c>
      <c r="B638" s="97">
        <v>2070</v>
      </c>
      <c r="C638" s="97">
        <v>2930</v>
      </c>
      <c r="D638" s="83">
        <f t="shared" si="2"/>
        <v>-1273</v>
      </c>
      <c r="E638" s="86">
        <v>1657</v>
      </c>
    </row>
    <row r="639" spans="1:5" ht="14.25" hidden="1">
      <c r="A639" s="34" t="s">
        <v>496</v>
      </c>
      <c r="B639" s="97"/>
      <c r="C639" s="97"/>
      <c r="D639" s="83"/>
      <c r="E639" s="98"/>
    </row>
    <row r="640" spans="1:5" ht="14.25" hidden="1">
      <c r="A640" s="34" t="s">
        <v>497</v>
      </c>
      <c r="B640" s="97"/>
      <c r="C640" s="97"/>
      <c r="D640" s="83"/>
      <c r="E640" s="98"/>
    </row>
    <row r="641" spans="1:5" ht="14.25" hidden="1">
      <c r="A641" s="34" t="s">
        <v>498</v>
      </c>
      <c r="B641" s="97">
        <v>2070</v>
      </c>
      <c r="C641" s="97">
        <v>2930</v>
      </c>
      <c r="D641" s="83">
        <f t="shared" si="2"/>
        <v>-1273</v>
      </c>
      <c r="E641" s="86">
        <v>1657</v>
      </c>
    </row>
    <row r="642" spans="1:5" ht="14.25">
      <c r="A642" s="34" t="s">
        <v>499</v>
      </c>
      <c r="B642" s="97">
        <v>5436</v>
      </c>
      <c r="C642" s="97">
        <v>4963</v>
      </c>
      <c r="D642" s="83">
        <f t="shared" si="2"/>
        <v>275.1875</v>
      </c>
      <c r="E642" s="86">
        <v>5238.1875</v>
      </c>
    </row>
    <row r="643" spans="1:5" ht="14.25" hidden="1">
      <c r="A643" s="34" t="s">
        <v>500</v>
      </c>
      <c r="B643" s="97">
        <v>524</v>
      </c>
      <c r="C643" s="97">
        <v>408</v>
      </c>
      <c r="D643" s="83">
        <f t="shared" si="2"/>
        <v>353.1658</v>
      </c>
      <c r="E643" s="86">
        <v>761.1658</v>
      </c>
    </row>
    <row r="644" spans="1:5" ht="14.25" hidden="1">
      <c r="A644" s="34" t="s">
        <v>501</v>
      </c>
      <c r="B644" s="97">
        <v>186</v>
      </c>
      <c r="C644" s="97">
        <v>198</v>
      </c>
      <c r="D644" s="83">
        <f t="shared" si="2"/>
        <v>10.425099999999986</v>
      </c>
      <c r="E644" s="86">
        <v>208.4251</v>
      </c>
    </row>
    <row r="645" spans="1:5" ht="14.25" hidden="1">
      <c r="A645" s="34" t="s">
        <v>502</v>
      </c>
      <c r="B645" s="97">
        <v>190</v>
      </c>
      <c r="C645" s="97">
        <v>189</v>
      </c>
      <c r="D645" s="83">
        <f t="shared" si="2"/>
        <v>19.425099999999986</v>
      </c>
      <c r="E645" s="86">
        <v>208.4251</v>
      </c>
    </row>
    <row r="646" spans="1:5" ht="14.25" hidden="1">
      <c r="A646" s="34" t="s">
        <v>503</v>
      </c>
      <c r="B646" s="97"/>
      <c r="C646" s="97"/>
      <c r="D646" s="83"/>
      <c r="E646" s="98"/>
    </row>
    <row r="647" spans="1:5" ht="14.25" hidden="1">
      <c r="A647" s="34" t="s">
        <v>504</v>
      </c>
      <c r="B647" s="34"/>
      <c r="C647" s="34"/>
      <c r="D647" s="83"/>
      <c r="E647" s="84"/>
    </row>
    <row r="648" spans="1:5" ht="14.25" hidden="1">
      <c r="A648" s="34" t="s">
        <v>505</v>
      </c>
      <c r="B648" s="34"/>
      <c r="C648" s="34"/>
      <c r="D648" s="83"/>
      <c r="E648" s="84"/>
    </row>
    <row r="649" spans="1:5" ht="14.25" hidden="1">
      <c r="A649" s="34" t="s">
        <v>506</v>
      </c>
      <c r="B649" s="34"/>
      <c r="C649" s="34">
        <v>3</v>
      </c>
      <c r="D649" s="83">
        <f t="shared" si="2"/>
        <v>-0.06999999999999984</v>
      </c>
      <c r="E649" s="86">
        <v>2.93</v>
      </c>
    </row>
    <row r="650" spans="1:5" ht="14.25" hidden="1">
      <c r="A650" s="34" t="s">
        <v>507</v>
      </c>
      <c r="B650" s="34">
        <v>3140</v>
      </c>
      <c r="C650" s="34">
        <v>4165</v>
      </c>
      <c r="D650" s="83">
        <f t="shared" si="2"/>
        <v>-245.80000000000018</v>
      </c>
      <c r="E650" s="86">
        <v>3919.2</v>
      </c>
    </row>
    <row r="651" spans="1:5" ht="14.25" hidden="1">
      <c r="A651" s="34" t="s">
        <v>508</v>
      </c>
      <c r="B651" s="34">
        <v>823</v>
      </c>
      <c r="C651" s="34"/>
      <c r="D651" s="83">
        <f t="shared" si="2"/>
        <v>91</v>
      </c>
      <c r="E651" s="86">
        <v>91</v>
      </c>
    </row>
    <row r="652" spans="1:5" ht="14.25" hidden="1">
      <c r="A652" s="34" t="s">
        <v>509</v>
      </c>
      <c r="B652" s="34">
        <v>400</v>
      </c>
      <c r="C652" s="34"/>
      <c r="D652" s="83"/>
      <c r="E652" s="84"/>
    </row>
    <row r="653" spans="1:5" ht="14.25" hidden="1">
      <c r="A653" s="34" t="s">
        <v>510</v>
      </c>
      <c r="B653" s="34">
        <v>173</v>
      </c>
      <c r="C653" s="34"/>
      <c r="D653" s="83"/>
      <c r="E653" s="84"/>
    </row>
    <row r="654" spans="1:5" ht="14.25" hidden="1">
      <c r="A654" s="34" t="s">
        <v>511</v>
      </c>
      <c r="B654" s="34">
        <v>40</v>
      </c>
      <c r="C654" s="34"/>
      <c r="D654" s="83"/>
      <c r="E654" s="84"/>
    </row>
    <row r="655" spans="1:5" ht="14.25" hidden="1">
      <c r="A655" s="34" t="s">
        <v>512</v>
      </c>
      <c r="B655" s="34">
        <v>40</v>
      </c>
      <c r="C655" s="34"/>
      <c r="D655" s="83"/>
      <c r="E655" s="84"/>
    </row>
    <row r="656" spans="1:5" ht="14.25" hidden="1">
      <c r="A656" s="34" t="s">
        <v>513</v>
      </c>
      <c r="B656" s="34"/>
      <c r="C656" s="34"/>
      <c r="D656" s="83"/>
      <c r="E656" s="84"/>
    </row>
    <row r="657" spans="1:5" ht="14.25">
      <c r="A657" s="34" t="s">
        <v>514</v>
      </c>
      <c r="B657" s="34">
        <v>5298</v>
      </c>
      <c r="C657" s="34">
        <v>3057</v>
      </c>
      <c r="D657" s="83">
        <f t="shared" si="2"/>
        <v>4002.9961999999996</v>
      </c>
      <c r="E657" s="86">
        <v>7059.9962</v>
      </c>
    </row>
    <row r="658" spans="1:5" ht="14.25" hidden="1">
      <c r="A658" s="34" t="s">
        <v>515</v>
      </c>
      <c r="B658" s="34">
        <v>535</v>
      </c>
      <c r="C658" s="34">
        <v>561</v>
      </c>
      <c r="D658" s="83">
        <f t="shared" si="2"/>
        <v>-342.0038</v>
      </c>
      <c r="E658" s="86">
        <v>218.9962</v>
      </c>
    </row>
    <row r="659" spans="1:5" ht="14.25" hidden="1">
      <c r="A659" s="34" t="s">
        <v>516</v>
      </c>
      <c r="B659" s="34">
        <v>4608</v>
      </c>
      <c r="C659" s="34">
        <v>274</v>
      </c>
      <c r="D659" s="83">
        <f t="shared" si="2"/>
        <v>4823</v>
      </c>
      <c r="E659" s="86">
        <v>5097</v>
      </c>
    </row>
    <row r="660" spans="1:5" ht="14.25" hidden="1">
      <c r="A660" s="34" t="s">
        <v>517</v>
      </c>
      <c r="B660" s="34">
        <v>155</v>
      </c>
      <c r="C660" s="34">
        <v>2222</v>
      </c>
      <c r="D660" s="83">
        <f t="shared" si="2"/>
        <v>-478</v>
      </c>
      <c r="E660" s="86">
        <v>1744</v>
      </c>
    </row>
    <row r="661" spans="1:5" ht="14.25">
      <c r="A661" s="34" t="s">
        <v>518</v>
      </c>
      <c r="B661" s="34">
        <v>5830</v>
      </c>
      <c r="C661" s="34">
        <v>7800</v>
      </c>
      <c r="D661" s="83">
        <f t="shared" si="2"/>
        <v>0</v>
      </c>
      <c r="E661" s="84">
        <v>7800</v>
      </c>
    </row>
    <row r="662" spans="1:5" ht="14.25" hidden="1">
      <c r="A662" s="34" t="s">
        <v>519</v>
      </c>
      <c r="B662" s="34">
        <v>2430</v>
      </c>
      <c r="C662" s="34">
        <v>2500</v>
      </c>
      <c r="D662" s="83">
        <f t="shared" si="2"/>
        <v>1900</v>
      </c>
      <c r="E662" s="86">
        <v>4400</v>
      </c>
    </row>
    <row r="663" spans="1:5" ht="14.25" hidden="1">
      <c r="A663" s="34" t="s">
        <v>520</v>
      </c>
      <c r="B663" s="34">
        <v>3400</v>
      </c>
      <c r="C663" s="34">
        <v>5300</v>
      </c>
      <c r="D663" s="83">
        <f t="shared" si="2"/>
        <v>-1900</v>
      </c>
      <c r="E663" s="86">
        <v>3400</v>
      </c>
    </row>
    <row r="664" spans="1:5" ht="14.25" hidden="1">
      <c r="A664" s="34" t="s">
        <v>521</v>
      </c>
      <c r="B664" s="34"/>
      <c r="C664" s="34"/>
      <c r="D664" s="83"/>
      <c r="E664" s="84"/>
    </row>
    <row r="665" spans="1:5" ht="14.25" hidden="1">
      <c r="A665" s="34" t="s">
        <v>522</v>
      </c>
      <c r="B665" s="34"/>
      <c r="C665" s="34"/>
      <c r="D665" s="83"/>
      <c r="E665" s="84"/>
    </row>
    <row r="666" spans="1:5" ht="14.25">
      <c r="A666" s="34" t="s">
        <v>523</v>
      </c>
      <c r="B666" s="34">
        <v>2081</v>
      </c>
      <c r="C666" s="34">
        <v>30557</v>
      </c>
      <c r="D666" s="83">
        <f t="shared" si="2"/>
        <v>-26555.954491</v>
      </c>
      <c r="E666" s="86">
        <v>4001.045509</v>
      </c>
    </row>
    <row r="667" spans="1:5" ht="14.25" hidden="1">
      <c r="A667" s="34" t="s">
        <v>524</v>
      </c>
      <c r="B667" s="34"/>
      <c r="C667" s="34"/>
      <c r="D667" s="83">
        <f t="shared" si="2"/>
        <v>1631.045509</v>
      </c>
      <c r="E667" s="86">
        <v>1631.045509</v>
      </c>
    </row>
    <row r="668" spans="1:5" ht="14.25" hidden="1">
      <c r="A668" s="34" t="s">
        <v>525</v>
      </c>
      <c r="B668" s="34">
        <v>1866</v>
      </c>
      <c r="C668" s="34">
        <v>30557</v>
      </c>
      <c r="D668" s="83">
        <f t="shared" si="2"/>
        <v>-28372</v>
      </c>
      <c r="E668" s="86">
        <v>2185</v>
      </c>
    </row>
    <row r="669" spans="1:5" ht="14.25" hidden="1">
      <c r="A669" s="34" t="s">
        <v>526</v>
      </c>
      <c r="B669" s="34">
        <v>215</v>
      </c>
      <c r="C669" s="34"/>
      <c r="D669" s="83">
        <f t="shared" si="2"/>
        <v>185</v>
      </c>
      <c r="E669" s="86">
        <v>185</v>
      </c>
    </row>
    <row r="670" spans="1:5" ht="14.25">
      <c r="A670" s="34" t="s">
        <v>527</v>
      </c>
      <c r="B670" s="34">
        <v>24</v>
      </c>
      <c r="C670" s="34">
        <v>1000</v>
      </c>
      <c r="D670" s="83">
        <f t="shared" si="2"/>
        <v>-977</v>
      </c>
      <c r="E670" s="86">
        <v>23</v>
      </c>
    </row>
    <row r="671" spans="1:5" ht="14.25" hidden="1">
      <c r="A671" s="34" t="s">
        <v>528</v>
      </c>
      <c r="B671" s="34"/>
      <c r="C671" s="34">
        <v>1000</v>
      </c>
      <c r="D671" s="83">
        <f t="shared" si="2"/>
        <v>-977</v>
      </c>
      <c r="E671" s="86">
        <v>23</v>
      </c>
    </row>
    <row r="672" spans="1:5" ht="14.25" hidden="1">
      <c r="A672" s="34" t="s">
        <v>529</v>
      </c>
      <c r="B672" s="34">
        <v>24</v>
      </c>
      <c r="C672" s="34"/>
      <c r="D672" s="83"/>
      <c r="E672" s="84"/>
    </row>
    <row r="673" spans="1:5" ht="14.25" hidden="1">
      <c r="A673" s="34" t="s">
        <v>530</v>
      </c>
      <c r="B673" s="34"/>
      <c r="C673" s="34"/>
      <c r="D673" s="83"/>
      <c r="E673" s="84"/>
    </row>
    <row r="674" spans="1:5" ht="14.25">
      <c r="A674" s="34" t="s">
        <v>531</v>
      </c>
      <c r="B674" s="34">
        <v>69</v>
      </c>
      <c r="C674" s="34"/>
      <c r="D674" s="83">
        <f t="shared" si="2"/>
        <v>61.4</v>
      </c>
      <c r="E674" s="86">
        <v>61.4</v>
      </c>
    </row>
    <row r="675" spans="1:5" ht="14.25" hidden="1">
      <c r="A675" s="34" t="s">
        <v>532</v>
      </c>
      <c r="B675" s="34">
        <v>69</v>
      </c>
      <c r="C675" s="34"/>
      <c r="D675" s="83">
        <f t="shared" si="2"/>
        <v>61.4</v>
      </c>
      <c r="E675" s="86">
        <v>61.4</v>
      </c>
    </row>
    <row r="676" spans="1:5" ht="14.25" hidden="1">
      <c r="A676" s="34" t="s">
        <v>533</v>
      </c>
      <c r="B676" s="34"/>
      <c r="C676" s="34"/>
      <c r="D676" s="83"/>
      <c r="E676" s="84"/>
    </row>
    <row r="677" spans="1:5" ht="14.25">
      <c r="A677" s="34" t="s">
        <v>534</v>
      </c>
      <c r="B677" s="34">
        <v>121</v>
      </c>
      <c r="C677" s="34">
        <v>268</v>
      </c>
      <c r="D677" s="83">
        <f t="shared" si="2"/>
        <v>-184.7394</v>
      </c>
      <c r="E677" s="86">
        <v>83.2606</v>
      </c>
    </row>
    <row r="678" spans="1:5" ht="14.25" hidden="1">
      <c r="A678" s="34" t="s">
        <v>49</v>
      </c>
      <c r="B678" s="34">
        <v>100</v>
      </c>
      <c r="C678" s="34">
        <v>83</v>
      </c>
      <c r="D678" s="83">
        <f t="shared" si="2"/>
        <v>0.2605999999999966</v>
      </c>
      <c r="E678" s="86">
        <v>83.2606</v>
      </c>
    </row>
    <row r="679" spans="1:5" ht="14.25" hidden="1">
      <c r="A679" s="34" t="s">
        <v>50</v>
      </c>
      <c r="B679" s="34"/>
      <c r="C679" s="34"/>
      <c r="D679" s="83"/>
      <c r="E679" s="84"/>
    </row>
    <row r="680" spans="1:5" ht="14.25" hidden="1">
      <c r="A680" s="34" t="s">
        <v>51</v>
      </c>
      <c r="B680" s="34"/>
      <c r="C680" s="34"/>
      <c r="D680" s="83"/>
      <c r="E680" s="84"/>
    </row>
    <row r="681" spans="1:5" ht="14.25" hidden="1">
      <c r="A681" s="34" t="s">
        <v>90</v>
      </c>
      <c r="B681" s="34"/>
      <c r="C681" s="34"/>
      <c r="D681" s="83"/>
      <c r="E681" s="84"/>
    </row>
    <row r="682" spans="1:5" ht="14.25" hidden="1">
      <c r="A682" s="34" t="s">
        <v>535</v>
      </c>
      <c r="B682" s="34"/>
      <c r="C682" s="34"/>
      <c r="D682" s="83"/>
      <c r="E682" s="84"/>
    </row>
    <row r="683" spans="1:5" ht="14.25" hidden="1">
      <c r="A683" s="34" t="s">
        <v>536</v>
      </c>
      <c r="B683" s="34"/>
      <c r="C683" s="34"/>
      <c r="D683" s="83"/>
      <c r="E683" s="84"/>
    </row>
    <row r="684" spans="1:5" ht="14.25" hidden="1">
      <c r="A684" s="34" t="s">
        <v>58</v>
      </c>
      <c r="B684" s="34"/>
      <c r="C684" s="34"/>
      <c r="D684" s="83"/>
      <c r="E684" s="84"/>
    </row>
    <row r="685" spans="1:5" ht="14.25" hidden="1">
      <c r="A685" s="34" t="s">
        <v>537</v>
      </c>
      <c r="B685" s="34">
        <v>21</v>
      </c>
      <c r="C685" s="34">
        <v>185</v>
      </c>
      <c r="D685" s="83">
        <f t="shared" si="2"/>
        <v>-185</v>
      </c>
      <c r="E685" s="84">
        <v>0</v>
      </c>
    </row>
    <row r="686" spans="1:5" ht="14.25">
      <c r="A686" s="34" t="s">
        <v>538</v>
      </c>
      <c r="B686" s="34"/>
      <c r="C686" s="34">
        <v>5</v>
      </c>
      <c r="D686" s="83">
        <f t="shared" si="2"/>
        <v>0</v>
      </c>
      <c r="E686" s="84">
        <v>5</v>
      </c>
    </row>
    <row r="687" spans="1:5" ht="14.25">
      <c r="A687" s="100" t="s">
        <v>539</v>
      </c>
      <c r="B687" s="34">
        <v>812</v>
      </c>
      <c r="C687" s="34">
        <v>251</v>
      </c>
      <c r="D687" s="83">
        <f t="shared" si="2"/>
        <v>4604.8173</v>
      </c>
      <c r="E687" s="86">
        <v>4855.8173</v>
      </c>
    </row>
    <row r="688" spans="1:5" ht="14.25">
      <c r="A688" s="100" t="s">
        <v>540</v>
      </c>
      <c r="B688" s="34">
        <v>7938</v>
      </c>
      <c r="C688" s="34">
        <f>C689+C699+C703+C712+C717+C724+C730+C733+C736+C737+C738+C744+C745+C746+C761</f>
        <v>3584</v>
      </c>
      <c r="D688" s="83">
        <f t="shared" si="2"/>
        <v>2751.0536170000005</v>
      </c>
      <c r="E688" s="84">
        <f>E689+E699+E703+E712+E717+E724+E730+E733+E736+E737+E738+E744+E745+E746+E761</f>
        <v>6335.0536170000005</v>
      </c>
    </row>
    <row r="689" spans="1:5" ht="14.25">
      <c r="A689" s="100" t="s">
        <v>541</v>
      </c>
      <c r="B689" s="34">
        <v>114</v>
      </c>
      <c r="C689" s="34">
        <v>91</v>
      </c>
      <c r="D689" s="83">
        <f t="shared" si="2"/>
        <v>10.183000000000007</v>
      </c>
      <c r="E689" s="86">
        <v>101.183</v>
      </c>
    </row>
    <row r="690" spans="1:5" ht="14.25" hidden="1">
      <c r="A690" s="100" t="s">
        <v>49</v>
      </c>
      <c r="B690" s="34">
        <v>84</v>
      </c>
      <c r="C690" s="34">
        <v>91</v>
      </c>
      <c r="D690" s="83">
        <f t="shared" si="2"/>
        <v>10.183000000000007</v>
      </c>
      <c r="E690" s="86">
        <v>101.183</v>
      </c>
    </row>
    <row r="691" spans="1:5" ht="14.25" hidden="1">
      <c r="A691" s="100" t="s">
        <v>50</v>
      </c>
      <c r="B691" s="34"/>
      <c r="C691" s="34"/>
      <c r="D691" s="83"/>
      <c r="E691" s="84"/>
    </row>
    <row r="692" spans="1:5" ht="14.25" hidden="1">
      <c r="A692" s="100" t="s">
        <v>51</v>
      </c>
      <c r="B692" s="34"/>
      <c r="C692" s="34"/>
      <c r="D692" s="83"/>
      <c r="E692" s="84"/>
    </row>
    <row r="693" spans="1:5" ht="14.25" hidden="1">
      <c r="A693" s="100" t="s">
        <v>542</v>
      </c>
      <c r="B693" s="34"/>
      <c r="C693" s="34"/>
      <c r="D693" s="83"/>
      <c r="E693" s="84"/>
    </row>
    <row r="694" spans="1:5" ht="14.25" hidden="1">
      <c r="A694" s="100" t="s">
        <v>543</v>
      </c>
      <c r="B694" s="34"/>
      <c r="C694" s="34"/>
      <c r="D694" s="83"/>
      <c r="E694" s="84"/>
    </row>
    <row r="695" spans="1:5" ht="14.25" hidden="1">
      <c r="A695" s="100" t="s">
        <v>544</v>
      </c>
      <c r="B695" s="34"/>
      <c r="C695" s="34"/>
      <c r="D695" s="83"/>
      <c r="E695" s="84"/>
    </row>
    <row r="696" spans="1:5" ht="14.25" hidden="1">
      <c r="A696" s="100" t="s">
        <v>545</v>
      </c>
      <c r="B696" s="34"/>
      <c r="C696" s="34"/>
      <c r="D696" s="83"/>
      <c r="E696" s="84"/>
    </row>
    <row r="697" spans="1:5" ht="14.25" hidden="1">
      <c r="A697" s="100" t="s">
        <v>546</v>
      </c>
      <c r="B697" s="34"/>
      <c r="C697" s="34"/>
      <c r="D697" s="83"/>
      <c r="E697" s="84"/>
    </row>
    <row r="698" spans="1:5" ht="14.25" hidden="1">
      <c r="A698" s="100" t="s">
        <v>547</v>
      </c>
      <c r="B698" s="34">
        <v>30</v>
      </c>
      <c r="C698" s="34"/>
      <c r="D698" s="83"/>
      <c r="E698" s="84"/>
    </row>
    <row r="699" spans="1:5" ht="14.25" hidden="1">
      <c r="A699" s="100" t="s">
        <v>548</v>
      </c>
      <c r="B699" s="97"/>
      <c r="C699" s="97"/>
      <c r="D699" s="83"/>
      <c r="E699" s="98"/>
    </row>
    <row r="700" spans="1:5" ht="14.25" hidden="1">
      <c r="A700" s="100" t="s">
        <v>549</v>
      </c>
      <c r="B700" s="97"/>
      <c r="C700" s="97"/>
      <c r="D700" s="83"/>
      <c r="E700" s="98"/>
    </row>
    <row r="701" spans="1:5" ht="14.25" hidden="1">
      <c r="A701" s="100" t="s">
        <v>550</v>
      </c>
      <c r="B701" s="97"/>
      <c r="C701" s="97"/>
      <c r="D701" s="83"/>
      <c r="E701" s="98"/>
    </row>
    <row r="702" spans="1:5" ht="14.25" hidden="1">
      <c r="A702" s="100" t="s">
        <v>551</v>
      </c>
      <c r="B702" s="97"/>
      <c r="C702" s="97"/>
      <c r="D702" s="83"/>
      <c r="E702" s="98"/>
    </row>
    <row r="703" spans="1:5" ht="14.25">
      <c r="A703" s="100" t="s">
        <v>552</v>
      </c>
      <c r="B703" s="97">
        <v>2471</v>
      </c>
      <c r="C703" s="97"/>
      <c r="D703" s="83">
        <f>E703-C703</f>
        <v>259.5</v>
      </c>
      <c r="E703" s="86">
        <v>259.5</v>
      </c>
    </row>
    <row r="704" spans="1:5" ht="14.25" hidden="1">
      <c r="A704" s="100" t="s">
        <v>553</v>
      </c>
      <c r="B704" s="97">
        <v>27</v>
      </c>
      <c r="C704" s="97"/>
      <c r="D704" s="83">
        <f>E704-C704</f>
        <v>42.5</v>
      </c>
      <c r="E704" s="86">
        <v>42.5</v>
      </c>
    </row>
    <row r="705" spans="1:5" ht="14.25" hidden="1">
      <c r="A705" s="100" t="s">
        <v>554</v>
      </c>
      <c r="B705" s="97">
        <v>2414</v>
      </c>
      <c r="C705" s="97"/>
      <c r="D705" s="83"/>
      <c r="E705" s="98"/>
    </row>
    <row r="706" spans="1:5" ht="14.25" hidden="1">
      <c r="A706" s="100" t="s">
        <v>555</v>
      </c>
      <c r="B706" s="97"/>
      <c r="C706" s="97"/>
      <c r="D706" s="83"/>
      <c r="E706" s="98"/>
    </row>
    <row r="707" spans="1:5" ht="14.25" hidden="1">
      <c r="A707" s="100" t="s">
        <v>556</v>
      </c>
      <c r="B707" s="97"/>
      <c r="C707" s="97"/>
      <c r="D707" s="83"/>
      <c r="E707" s="98"/>
    </row>
    <row r="708" spans="1:5" ht="14.25" hidden="1">
      <c r="A708" s="100" t="s">
        <v>557</v>
      </c>
      <c r="B708" s="97"/>
      <c r="C708" s="97"/>
      <c r="D708" s="83"/>
      <c r="E708" s="98"/>
    </row>
    <row r="709" spans="1:5" ht="14.25" hidden="1">
      <c r="A709" s="100" t="s">
        <v>558</v>
      </c>
      <c r="B709" s="97"/>
      <c r="C709" s="97"/>
      <c r="D709" s="83"/>
      <c r="E709" s="98"/>
    </row>
    <row r="710" spans="1:5" ht="14.25" hidden="1">
      <c r="A710" s="100" t="s">
        <v>559</v>
      </c>
      <c r="B710" s="97"/>
      <c r="C710" s="97"/>
      <c r="D710" s="83"/>
      <c r="E710" s="98"/>
    </row>
    <row r="711" spans="1:5" ht="14.25" hidden="1">
      <c r="A711" s="100" t="s">
        <v>560</v>
      </c>
      <c r="B711" s="97">
        <v>30</v>
      </c>
      <c r="C711" s="97"/>
      <c r="D711" s="83"/>
      <c r="E711" s="98"/>
    </row>
    <row r="712" spans="1:5" ht="14.25">
      <c r="A712" s="100" t="s">
        <v>561</v>
      </c>
      <c r="B712" s="97">
        <v>3996</v>
      </c>
      <c r="C712" s="97"/>
      <c r="D712" s="83">
        <f>E712-C712</f>
        <v>3151.375617</v>
      </c>
      <c r="E712" s="86">
        <v>3151.375617</v>
      </c>
    </row>
    <row r="713" spans="1:5" ht="14.25" hidden="1">
      <c r="A713" s="100" t="s">
        <v>562</v>
      </c>
      <c r="B713" s="97">
        <v>3335</v>
      </c>
      <c r="C713" s="97"/>
      <c r="D713" s="83">
        <f>E713-C713</f>
        <v>2779.6088</v>
      </c>
      <c r="E713" s="86">
        <v>2779.6088</v>
      </c>
    </row>
    <row r="714" spans="1:5" ht="14.25" hidden="1">
      <c r="A714" s="100" t="s">
        <v>563</v>
      </c>
      <c r="B714" s="97">
        <v>661</v>
      </c>
      <c r="C714" s="97"/>
      <c r="D714" s="83"/>
      <c r="E714" s="98"/>
    </row>
    <row r="715" spans="1:5" ht="14.25" hidden="1">
      <c r="A715" s="100" t="s">
        <v>564</v>
      </c>
      <c r="B715" s="97"/>
      <c r="C715" s="97"/>
      <c r="D715" s="83"/>
      <c r="E715" s="98"/>
    </row>
    <row r="716" spans="1:5" ht="14.25" hidden="1">
      <c r="A716" s="100" t="s">
        <v>565</v>
      </c>
      <c r="B716" s="97"/>
      <c r="C716" s="97"/>
      <c r="D716" s="83"/>
      <c r="E716" s="98"/>
    </row>
    <row r="717" spans="1:5" ht="14.25" hidden="1">
      <c r="A717" s="100" t="s">
        <v>566</v>
      </c>
      <c r="B717" s="34"/>
      <c r="C717" s="34"/>
      <c r="D717" s="83">
        <f>E717-C717</f>
        <v>0</v>
      </c>
      <c r="E717" s="86"/>
    </row>
    <row r="718" spans="1:5" ht="14.25" hidden="1">
      <c r="A718" s="100" t="s">
        <v>567</v>
      </c>
      <c r="B718" s="34"/>
      <c r="C718" s="34"/>
      <c r="D718" s="83">
        <f>E718-C718</f>
        <v>0</v>
      </c>
      <c r="E718" s="86">
        <v>0</v>
      </c>
    </row>
    <row r="719" spans="1:5" ht="14.25" hidden="1">
      <c r="A719" s="100" t="s">
        <v>568</v>
      </c>
      <c r="B719" s="34"/>
      <c r="C719" s="34"/>
      <c r="D719" s="83"/>
      <c r="E719" s="84"/>
    </row>
    <row r="720" spans="1:5" ht="14.25" hidden="1">
      <c r="A720" s="100" t="s">
        <v>569</v>
      </c>
      <c r="B720" s="34"/>
      <c r="C720" s="34"/>
      <c r="D720" s="83"/>
      <c r="E720" s="84"/>
    </row>
    <row r="721" spans="1:5" ht="14.25" hidden="1">
      <c r="A721" s="100" t="s">
        <v>570</v>
      </c>
      <c r="B721" s="34"/>
      <c r="C721" s="34"/>
      <c r="D721" s="83"/>
      <c r="E721" s="84"/>
    </row>
    <row r="722" spans="1:5" ht="14.25" hidden="1">
      <c r="A722" s="100" t="s">
        <v>571</v>
      </c>
      <c r="B722" s="34"/>
      <c r="C722" s="34"/>
      <c r="D722" s="83"/>
      <c r="E722" s="84"/>
    </row>
    <row r="723" spans="1:5" ht="14.25" hidden="1">
      <c r="A723" s="100" t="s">
        <v>572</v>
      </c>
      <c r="B723" s="34"/>
      <c r="C723" s="34"/>
      <c r="D723" s="83"/>
      <c r="E723" s="84"/>
    </row>
    <row r="724" spans="1:5" ht="14.25">
      <c r="A724" s="100" t="s">
        <v>573</v>
      </c>
      <c r="B724" s="34">
        <v>332</v>
      </c>
      <c r="C724" s="34"/>
      <c r="D724" s="83">
        <f>E724-C724</f>
        <v>22.4</v>
      </c>
      <c r="E724" s="86">
        <v>22.4</v>
      </c>
    </row>
    <row r="725" spans="1:5" ht="14.25" hidden="1">
      <c r="A725" s="100" t="s">
        <v>574</v>
      </c>
      <c r="B725" s="34">
        <v>332</v>
      </c>
      <c r="C725" s="34"/>
      <c r="D725" s="83">
        <f>E725-C725</f>
        <v>22.4</v>
      </c>
      <c r="E725" s="86">
        <v>22.4</v>
      </c>
    </row>
    <row r="726" spans="1:5" ht="14.25" hidden="1">
      <c r="A726" s="100" t="s">
        <v>575</v>
      </c>
      <c r="B726" s="34"/>
      <c r="C726" s="34"/>
      <c r="D726" s="83"/>
      <c r="E726" s="84"/>
    </row>
    <row r="727" spans="1:5" ht="14.25" hidden="1">
      <c r="A727" s="100" t="s">
        <v>576</v>
      </c>
      <c r="B727" s="34"/>
      <c r="C727" s="34"/>
      <c r="D727" s="83"/>
      <c r="E727" s="84"/>
    </row>
    <row r="728" spans="1:5" ht="14.25" hidden="1">
      <c r="A728" s="100" t="s">
        <v>577</v>
      </c>
      <c r="B728" s="34"/>
      <c r="C728" s="34"/>
      <c r="D728" s="83"/>
      <c r="E728" s="84"/>
    </row>
    <row r="729" spans="1:5" ht="14.25" hidden="1">
      <c r="A729" s="100" t="s">
        <v>578</v>
      </c>
      <c r="B729" s="34"/>
      <c r="C729" s="34"/>
      <c r="D729" s="83"/>
      <c r="E729" s="84"/>
    </row>
    <row r="730" spans="1:5" ht="14.25" hidden="1">
      <c r="A730" s="100" t="s">
        <v>579</v>
      </c>
      <c r="B730" s="34"/>
      <c r="C730" s="34"/>
      <c r="D730" s="83"/>
      <c r="E730" s="84"/>
    </row>
    <row r="731" spans="1:5" ht="14.25" hidden="1">
      <c r="A731" s="100" t="s">
        <v>580</v>
      </c>
      <c r="B731" s="34"/>
      <c r="C731" s="34"/>
      <c r="D731" s="83"/>
      <c r="E731" s="84"/>
    </row>
    <row r="732" spans="1:5" ht="14.25" hidden="1">
      <c r="A732" s="100" t="s">
        <v>581</v>
      </c>
      <c r="B732" s="34"/>
      <c r="C732" s="34"/>
      <c r="D732" s="83"/>
      <c r="E732" s="84"/>
    </row>
    <row r="733" spans="1:5" ht="14.25">
      <c r="A733" s="100" t="s">
        <v>582</v>
      </c>
      <c r="B733" s="34"/>
      <c r="C733" s="34"/>
      <c r="D733" s="83">
        <f>E733-C733</f>
        <v>250</v>
      </c>
      <c r="E733" s="86">
        <v>250</v>
      </c>
    </row>
    <row r="734" spans="1:5" ht="14.25" hidden="1">
      <c r="A734" s="100" t="s">
        <v>583</v>
      </c>
      <c r="B734" s="34"/>
      <c r="C734" s="34"/>
      <c r="D734" s="83">
        <f>E734-C734</f>
        <v>250</v>
      </c>
      <c r="E734" s="86">
        <v>250</v>
      </c>
    </row>
    <row r="735" spans="1:5" ht="14.25" hidden="1">
      <c r="A735" s="100" t="s">
        <v>584</v>
      </c>
      <c r="B735" s="34"/>
      <c r="C735" s="34"/>
      <c r="D735" s="83"/>
      <c r="E735" s="84"/>
    </row>
    <row r="736" spans="1:5" ht="14.25" hidden="1">
      <c r="A736" s="100" t="s">
        <v>585</v>
      </c>
      <c r="B736" s="34"/>
      <c r="C736" s="34"/>
      <c r="D736" s="83"/>
      <c r="E736" s="84"/>
    </row>
    <row r="737" spans="1:5" ht="14.25" hidden="1">
      <c r="A737" s="100" t="s">
        <v>586</v>
      </c>
      <c r="B737" s="34">
        <v>36</v>
      </c>
      <c r="C737" s="34"/>
      <c r="D737" s="83"/>
      <c r="E737" s="84"/>
    </row>
    <row r="738" spans="1:5" ht="14.25">
      <c r="A738" s="100" t="s">
        <v>587</v>
      </c>
      <c r="B738" s="34">
        <v>661</v>
      </c>
      <c r="C738" s="34">
        <v>493</v>
      </c>
      <c r="D738" s="83">
        <f>E738-C738</f>
        <v>207.59500000000003</v>
      </c>
      <c r="E738" s="86">
        <v>700.595</v>
      </c>
    </row>
    <row r="739" spans="1:5" ht="14.25" hidden="1">
      <c r="A739" s="100" t="s">
        <v>588</v>
      </c>
      <c r="B739" s="34">
        <v>343</v>
      </c>
      <c r="C739" s="34">
        <v>291</v>
      </c>
      <c r="D739" s="83">
        <f>E739-C739</f>
        <v>72.64699999999999</v>
      </c>
      <c r="E739" s="86">
        <v>363.647</v>
      </c>
    </row>
    <row r="740" spans="1:5" ht="14.25" hidden="1">
      <c r="A740" s="100" t="s">
        <v>589</v>
      </c>
      <c r="B740" s="34">
        <v>246</v>
      </c>
      <c r="C740" s="34">
        <v>185</v>
      </c>
      <c r="D740" s="83">
        <f>E740-C740</f>
        <v>135.18599999999998</v>
      </c>
      <c r="E740" s="86">
        <v>320.186</v>
      </c>
    </row>
    <row r="741" spans="1:5" ht="14.25" hidden="1">
      <c r="A741" s="100" t="s">
        <v>590</v>
      </c>
      <c r="B741" s="34"/>
      <c r="C741" s="34"/>
      <c r="D741" s="83">
        <f>E741-C741</f>
        <v>0</v>
      </c>
      <c r="E741" s="86">
        <v>0</v>
      </c>
    </row>
    <row r="742" spans="1:5" ht="14.25" hidden="1">
      <c r="A742" s="100" t="s">
        <v>591</v>
      </c>
      <c r="B742" s="34"/>
      <c r="C742" s="34"/>
      <c r="D742" s="83"/>
      <c r="E742" s="84"/>
    </row>
    <row r="743" spans="1:5" ht="14.25" hidden="1">
      <c r="A743" s="100" t="s">
        <v>592</v>
      </c>
      <c r="B743" s="34">
        <v>72</v>
      </c>
      <c r="C743" s="34">
        <v>17</v>
      </c>
      <c r="D743" s="83">
        <f>E743-C743</f>
        <v>-0.23799999999999955</v>
      </c>
      <c r="E743" s="86">
        <v>16.762</v>
      </c>
    </row>
    <row r="744" spans="1:5" ht="14.25" hidden="1">
      <c r="A744" s="100" t="s">
        <v>593</v>
      </c>
      <c r="B744" s="34"/>
      <c r="C744" s="34"/>
      <c r="D744" s="83"/>
      <c r="E744" s="84"/>
    </row>
    <row r="745" spans="1:5" ht="14.25" hidden="1">
      <c r="A745" s="100" t="s">
        <v>594</v>
      </c>
      <c r="B745" s="34"/>
      <c r="C745" s="34"/>
      <c r="D745" s="83">
        <f>E745-C745</f>
        <v>0</v>
      </c>
      <c r="E745" s="86">
        <v>0</v>
      </c>
    </row>
    <row r="746" spans="1:5" ht="14.25" hidden="1">
      <c r="A746" s="100" t="s">
        <v>595</v>
      </c>
      <c r="B746" s="34"/>
      <c r="C746" s="34"/>
      <c r="D746" s="83"/>
      <c r="E746" s="84"/>
    </row>
    <row r="747" spans="1:5" ht="14.25" hidden="1">
      <c r="A747" s="100" t="s">
        <v>49</v>
      </c>
      <c r="B747" s="34"/>
      <c r="C747" s="34"/>
      <c r="D747" s="83"/>
      <c r="E747" s="84"/>
    </row>
    <row r="748" spans="1:5" ht="14.25" hidden="1">
      <c r="A748" s="100" t="s">
        <v>50</v>
      </c>
      <c r="B748" s="34"/>
      <c r="C748" s="34"/>
      <c r="D748" s="83"/>
      <c r="E748" s="84"/>
    </row>
    <row r="749" spans="1:5" ht="14.25" hidden="1">
      <c r="A749" s="100" t="s">
        <v>51</v>
      </c>
      <c r="B749" s="34"/>
      <c r="C749" s="34"/>
      <c r="D749" s="83"/>
      <c r="E749" s="84"/>
    </row>
    <row r="750" spans="1:5" ht="14.25" hidden="1">
      <c r="A750" s="100" t="s">
        <v>596</v>
      </c>
      <c r="B750" s="34"/>
      <c r="C750" s="34"/>
      <c r="D750" s="83"/>
      <c r="E750" s="84"/>
    </row>
    <row r="751" spans="1:5" ht="14.25" hidden="1">
      <c r="A751" s="100" t="s">
        <v>597</v>
      </c>
      <c r="B751" s="34"/>
      <c r="C751" s="34"/>
      <c r="D751" s="83"/>
      <c r="E751" s="84"/>
    </row>
    <row r="752" spans="1:5" ht="14.25" hidden="1">
      <c r="A752" s="100" t="s">
        <v>598</v>
      </c>
      <c r="B752" s="34"/>
      <c r="C752" s="34"/>
      <c r="D752" s="83"/>
      <c r="E752" s="84"/>
    </row>
    <row r="753" spans="1:5" ht="14.25" hidden="1">
      <c r="A753" s="100" t="s">
        <v>599</v>
      </c>
      <c r="B753" s="34"/>
      <c r="C753" s="34"/>
      <c r="D753" s="83"/>
      <c r="E753" s="84"/>
    </row>
    <row r="754" spans="1:5" ht="14.25" hidden="1">
      <c r="A754" s="100" t="s">
        <v>600</v>
      </c>
      <c r="B754" s="34"/>
      <c r="C754" s="34"/>
      <c r="D754" s="83"/>
      <c r="E754" s="84"/>
    </row>
    <row r="755" spans="1:5" ht="14.25" hidden="1">
      <c r="A755" s="100" t="s">
        <v>601</v>
      </c>
      <c r="B755" s="34"/>
      <c r="C755" s="34"/>
      <c r="D755" s="83"/>
      <c r="E755" s="84"/>
    </row>
    <row r="756" spans="1:5" ht="14.25" hidden="1">
      <c r="A756" s="100" t="s">
        <v>602</v>
      </c>
      <c r="B756" s="34"/>
      <c r="C756" s="34"/>
      <c r="D756" s="83"/>
      <c r="E756" s="84"/>
    </row>
    <row r="757" spans="1:5" ht="14.25" hidden="1">
      <c r="A757" s="100" t="s">
        <v>90</v>
      </c>
      <c r="B757" s="34"/>
      <c r="C757" s="34"/>
      <c r="D757" s="83"/>
      <c r="E757" s="84"/>
    </row>
    <row r="758" spans="1:5" ht="14.25" hidden="1">
      <c r="A758" s="100" t="s">
        <v>603</v>
      </c>
      <c r="B758" s="34"/>
      <c r="C758" s="34"/>
      <c r="D758" s="83"/>
      <c r="E758" s="84"/>
    </row>
    <row r="759" spans="1:5" ht="14.25" hidden="1">
      <c r="A759" s="100" t="s">
        <v>58</v>
      </c>
      <c r="B759" s="34"/>
      <c r="C759" s="34"/>
      <c r="D759" s="83"/>
      <c r="E759" s="84"/>
    </row>
    <row r="760" spans="1:5" ht="14.25" hidden="1">
      <c r="A760" s="100" t="s">
        <v>604</v>
      </c>
      <c r="B760" s="34"/>
      <c r="C760" s="34"/>
      <c r="D760" s="83"/>
      <c r="E760" s="84"/>
    </row>
    <row r="761" spans="1:5" ht="14.25">
      <c r="A761" s="100" t="s">
        <v>605</v>
      </c>
      <c r="B761" s="34">
        <v>328</v>
      </c>
      <c r="C761" s="34">
        <v>3000</v>
      </c>
      <c r="D761" s="83">
        <f>E761-C761</f>
        <v>-1150</v>
      </c>
      <c r="E761" s="86">
        <v>1850</v>
      </c>
    </row>
    <row r="762" spans="1:5" ht="14.25">
      <c r="A762" s="100" t="s">
        <v>606</v>
      </c>
      <c r="B762" s="34">
        <v>48321</v>
      </c>
      <c r="C762" s="34">
        <f>C763+C774+C775+C778+C779+C780</f>
        <v>8208</v>
      </c>
      <c r="D762" s="83">
        <f>E762-C762</f>
        <v>20104.043813999997</v>
      </c>
      <c r="E762" s="84">
        <f>E763+E774+E775+E778+E779+E780</f>
        <v>28312.043813999997</v>
      </c>
    </row>
    <row r="763" spans="1:5" ht="14.25">
      <c r="A763" s="100" t="s">
        <v>607</v>
      </c>
      <c r="B763" s="34">
        <v>2841</v>
      </c>
      <c r="C763" s="34">
        <v>2166</v>
      </c>
      <c r="D763" s="83">
        <f aca="true" t="shared" si="3" ref="D763:D818">E763-C763</f>
        <v>533.0634</v>
      </c>
      <c r="E763" s="86">
        <v>2699.0634</v>
      </c>
    </row>
    <row r="764" spans="1:5" ht="14.25" hidden="1">
      <c r="A764" s="100" t="s">
        <v>49</v>
      </c>
      <c r="B764" s="34">
        <v>201</v>
      </c>
      <c r="C764" s="34">
        <v>222</v>
      </c>
      <c r="D764" s="83">
        <f t="shared" si="3"/>
        <v>-0.24799999999999045</v>
      </c>
      <c r="E764" s="86">
        <v>221.752</v>
      </c>
    </row>
    <row r="765" spans="1:5" ht="14.25" hidden="1">
      <c r="A765" s="100" t="s">
        <v>50</v>
      </c>
      <c r="B765" s="34"/>
      <c r="C765" s="34"/>
      <c r="D765" s="83"/>
      <c r="E765" s="84"/>
    </row>
    <row r="766" spans="1:5" ht="14.25" hidden="1">
      <c r="A766" s="100" t="s">
        <v>51</v>
      </c>
      <c r="B766" s="34"/>
      <c r="C766" s="34"/>
      <c r="D766" s="83"/>
      <c r="E766" s="84"/>
    </row>
    <row r="767" spans="1:5" ht="14.25" hidden="1">
      <c r="A767" s="100" t="s">
        <v>608</v>
      </c>
      <c r="B767" s="34">
        <v>1622</v>
      </c>
      <c r="C767" s="34">
        <v>1199</v>
      </c>
      <c r="D767" s="83">
        <f t="shared" si="3"/>
        <v>319.8299999999999</v>
      </c>
      <c r="E767" s="86">
        <v>1518.83</v>
      </c>
    </row>
    <row r="768" spans="1:5" ht="14.25" hidden="1">
      <c r="A768" s="100" t="s">
        <v>609</v>
      </c>
      <c r="B768" s="34"/>
      <c r="C768" s="34"/>
      <c r="D768" s="83"/>
      <c r="E768" s="84"/>
    </row>
    <row r="769" spans="1:5" ht="14.25" hidden="1">
      <c r="A769" s="100" t="s">
        <v>610</v>
      </c>
      <c r="B769" s="34"/>
      <c r="C769" s="34"/>
      <c r="D769" s="83"/>
      <c r="E769" s="84"/>
    </row>
    <row r="770" spans="1:5" ht="14.25" hidden="1">
      <c r="A770" s="100" t="s">
        <v>611</v>
      </c>
      <c r="B770" s="34"/>
      <c r="C770" s="34"/>
      <c r="D770" s="83"/>
      <c r="E770" s="84"/>
    </row>
    <row r="771" spans="1:5" ht="14.25" hidden="1">
      <c r="A771" s="100" t="s">
        <v>612</v>
      </c>
      <c r="B771" s="34">
        <v>610</v>
      </c>
      <c r="C771" s="34">
        <v>377</v>
      </c>
      <c r="D771" s="83">
        <f t="shared" si="3"/>
        <v>160.78240000000005</v>
      </c>
      <c r="E771" s="86">
        <v>537.7824</v>
      </c>
    </row>
    <row r="772" spans="1:5" ht="14.25" hidden="1">
      <c r="A772" s="100" t="s">
        <v>613</v>
      </c>
      <c r="B772" s="34"/>
      <c r="C772" s="34"/>
      <c r="D772" s="83">
        <f t="shared" si="3"/>
        <v>0</v>
      </c>
      <c r="E772" s="84">
        <v>0</v>
      </c>
    </row>
    <row r="773" spans="1:5" ht="14.25" hidden="1">
      <c r="A773" s="100" t="s">
        <v>614</v>
      </c>
      <c r="B773" s="34">
        <v>408</v>
      </c>
      <c r="C773" s="34">
        <v>368</v>
      </c>
      <c r="D773" s="83">
        <f t="shared" si="3"/>
        <v>52.69900000000001</v>
      </c>
      <c r="E773" s="86">
        <v>420.699</v>
      </c>
    </row>
    <row r="774" spans="1:5" ht="14.25">
      <c r="A774" s="100" t="s">
        <v>615</v>
      </c>
      <c r="B774" s="34">
        <v>489</v>
      </c>
      <c r="C774" s="34">
        <v>225</v>
      </c>
      <c r="D774" s="83">
        <f t="shared" si="3"/>
        <v>2009.2376</v>
      </c>
      <c r="E774" s="86">
        <v>2234.2376</v>
      </c>
    </row>
    <row r="775" spans="1:5" ht="14.25">
      <c r="A775" s="100" t="s">
        <v>616</v>
      </c>
      <c r="B775" s="34">
        <v>35569</v>
      </c>
      <c r="C775" s="34">
        <v>1636</v>
      </c>
      <c r="D775" s="83">
        <f t="shared" si="3"/>
        <v>13080.768614</v>
      </c>
      <c r="E775" s="86">
        <v>14716.768614</v>
      </c>
    </row>
    <row r="776" spans="1:5" ht="14.25" hidden="1">
      <c r="A776" s="100" t="s">
        <v>617</v>
      </c>
      <c r="B776" s="34"/>
      <c r="C776" s="34"/>
      <c r="D776" s="83">
        <f t="shared" si="3"/>
        <v>0</v>
      </c>
      <c r="E776" s="84">
        <v>0</v>
      </c>
    </row>
    <row r="777" spans="1:5" ht="14.25" hidden="1">
      <c r="A777" s="100" t="s">
        <v>618</v>
      </c>
      <c r="B777" s="34">
        <v>35569</v>
      </c>
      <c r="C777" s="34">
        <v>1636</v>
      </c>
      <c r="D777" s="83">
        <f t="shared" si="3"/>
        <v>13080.768614</v>
      </c>
      <c r="E777" s="86">
        <v>14716.768614</v>
      </c>
    </row>
    <row r="778" spans="1:5" ht="14.25">
      <c r="A778" s="100" t="s">
        <v>619</v>
      </c>
      <c r="B778" s="34">
        <v>4862</v>
      </c>
      <c r="C778" s="34">
        <v>4038</v>
      </c>
      <c r="D778" s="83">
        <f t="shared" si="3"/>
        <v>3671.7057000000004</v>
      </c>
      <c r="E778" s="86">
        <v>7709.7057</v>
      </c>
    </row>
    <row r="779" spans="1:5" ht="14.25">
      <c r="A779" s="100" t="s">
        <v>620</v>
      </c>
      <c r="B779" s="34">
        <v>178</v>
      </c>
      <c r="C779" s="34">
        <v>143</v>
      </c>
      <c r="D779" s="83">
        <f t="shared" si="3"/>
        <v>9.268499999999989</v>
      </c>
      <c r="E779" s="86">
        <v>152.2685</v>
      </c>
    </row>
    <row r="780" spans="1:5" ht="14.25">
      <c r="A780" s="100" t="s">
        <v>621</v>
      </c>
      <c r="B780" s="34">
        <v>4382</v>
      </c>
      <c r="C780" s="34"/>
      <c r="D780" s="83">
        <f t="shared" si="3"/>
        <v>800</v>
      </c>
      <c r="E780" s="86">
        <v>800</v>
      </c>
    </row>
    <row r="781" spans="1:5" ht="14.25">
      <c r="A781" s="100" t="s">
        <v>622</v>
      </c>
      <c r="B781" s="34">
        <v>107162</v>
      </c>
      <c r="C781" s="34">
        <f>C782+C808+C833+C861+C872+C879+C886+C889</f>
        <v>32358</v>
      </c>
      <c r="D781" s="83">
        <f t="shared" si="3"/>
        <v>35574.952747999996</v>
      </c>
      <c r="E781" s="84">
        <f>E782+E808+E833+E861+E872+E879+E886+E889</f>
        <v>67932.952748</v>
      </c>
    </row>
    <row r="782" spans="1:5" ht="14.25">
      <c r="A782" s="100" t="s">
        <v>623</v>
      </c>
      <c r="B782" s="34">
        <v>36212</v>
      </c>
      <c r="C782" s="34">
        <v>9141</v>
      </c>
      <c r="D782" s="83">
        <f t="shared" si="3"/>
        <v>12036.937450000005</v>
      </c>
      <c r="E782" s="86">
        <v>21177.937450000005</v>
      </c>
    </row>
    <row r="783" spans="1:5" ht="14.25" hidden="1">
      <c r="A783" s="100" t="s">
        <v>49</v>
      </c>
      <c r="B783" s="34">
        <v>559</v>
      </c>
      <c r="C783" s="34">
        <v>540</v>
      </c>
      <c r="D783" s="83">
        <f t="shared" si="3"/>
        <v>9.420600000000036</v>
      </c>
      <c r="E783" s="86">
        <v>549.4206</v>
      </c>
    </row>
    <row r="784" spans="1:5" ht="14.25" hidden="1">
      <c r="A784" s="100" t="s">
        <v>50</v>
      </c>
      <c r="B784" s="34">
        <v>3</v>
      </c>
      <c r="C784" s="34"/>
      <c r="D784" s="83"/>
      <c r="E784" s="84"/>
    </row>
    <row r="785" spans="1:5" ht="14.25" hidden="1">
      <c r="A785" s="100" t="s">
        <v>51</v>
      </c>
      <c r="B785" s="34"/>
      <c r="C785" s="34"/>
      <c r="D785" s="83"/>
      <c r="E785" s="84"/>
    </row>
    <row r="786" spans="1:5" ht="14.25" hidden="1">
      <c r="A786" s="100" t="s">
        <v>58</v>
      </c>
      <c r="B786" s="34">
        <v>4721</v>
      </c>
      <c r="C786" s="34">
        <v>4706</v>
      </c>
      <c r="D786" s="83">
        <f t="shared" si="3"/>
        <v>-1074.0718000000002</v>
      </c>
      <c r="E786" s="86">
        <v>3631.9282</v>
      </c>
    </row>
    <row r="787" spans="1:5" ht="14.25" hidden="1">
      <c r="A787" s="100" t="s">
        <v>624</v>
      </c>
      <c r="B787" s="34"/>
      <c r="C787" s="34"/>
      <c r="D787" s="83"/>
      <c r="E787" s="84"/>
    </row>
    <row r="788" spans="1:5" ht="14.25" hidden="1">
      <c r="A788" s="100" t="s">
        <v>625</v>
      </c>
      <c r="B788" s="34">
        <v>443</v>
      </c>
      <c r="C788" s="34"/>
      <c r="D788" s="83">
        <f t="shared" si="3"/>
        <v>770.04</v>
      </c>
      <c r="E788" s="86">
        <v>770.04</v>
      </c>
    </row>
    <row r="789" spans="1:5" ht="14.25" hidden="1">
      <c r="A789" s="100" t="s">
        <v>626</v>
      </c>
      <c r="B789" s="34">
        <v>766</v>
      </c>
      <c r="C789" s="34">
        <v>500</v>
      </c>
      <c r="D789" s="83">
        <f t="shared" si="3"/>
        <v>-424.6700000000001</v>
      </c>
      <c r="E789" s="86">
        <v>75.32999999999993</v>
      </c>
    </row>
    <row r="790" spans="1:5" ht="14.25" hidden="1">
      <c r="A790" s="100" t="s">
        <v>627</v>
      </c>
      <c r="B790" s="34"/>
      <c r="C790" s="34"/>
      <c r="D790" s="83"/>
      <c r="E790" s="84"/>
    </row>
    <row r="791" spans="1:5" ht="14.25" hidden="1">
      <c r="A791" s="100" t="s">
        <v>628</v>
      </c>
      <c r="B791" s="34"/>
      <c r="C791" s="34"/>
      <c r="D791" s="83"/>
      <c r="E791" s="84"/>
    </row>
    <row r="792" spans="1:5" ht="14.25" hidden="1">
      <c r="A792" s="100" t="s">
        <v>629</v>
      </c>
      <c r="B792" s="34"/>
      <c r="C792" s="34"/>
      <c r="D792" s="83"/>
      <c r="E792" s="84"/>
    </row>
    <row r="793" spans="1:5" ht="14.25" hidden="1">
      <c r="A793" s="100" t="s">
        <v>630</v>
      </c>
      <c r="B793" s="34"/>
      <c r="C793" s="34"/>
      <c r="D793" s="83"/>
      <c r="E793" s="84"/>
    </row>
    <row r="794" spans="1:5" ht="14.25" hidden="1">
      <c r="A794" s="100" t="s">
        <v>631</v>
      </c>
      <c r="B794" s="34"/>
      <c r="C794" s="34"/>
      <c r="D794" s="83"/>
      <c r="E794" s="84"/>
    </row>
    <row r="795" spans="1:5" ht="14.25" hidden="1">
      <c r="A795" s="100" t="s">
        <v>632</v>
      </c>
      <c r="B795" s="34">
        <v>127</v>
      </c>
      <c r="C795" s="34"/>
      <c r="D795" s="83">
        <f t="shared" si="3"/>
        <v>217</v>
      </c>
      <c r="E795" s="86">
        <v>217</v>
      </c>
    </row>
    <row r="796" spans="1:5" ht="14.25" hidden="1">
      <c r="A796" s="100" t="s">
        <v>633</v>
      </c>
      <c r="B796" s="34"/>
      <c r="C796" s="34"/>
      <c r="D796" s="83"/>
      <c r="E796" s="84"/>
    </row>
    <row r="797" spans="1:5" ht="14.25" hidden="1">
      <c r="A797" s="100" t="s">
        <v>634</v>
      </c>
      <c r="B797" s="34"/>
      <c r="C797" s="34"/>
      <c r="D797" s="83">
        <f t="shared" si="3"/>
        <v>1387</v>
      </c>
      <c r="E797" s="86">
        <v>1387</v>
      </c>
    </row>
    <row r="798" spans="1:5" ht="14.25" hidden="1">
      <c r="A798" s="100" t="s">
        <v>635</v>
      </c>
      <c r="B798" s="34">
        <v>11196</v>
      </c>
      <c r="C798" s="34">
        <v>3003</v>
      </c>
      <c r="D798" s="83">
        <f t="shared" si="3"/>
        <v>5945.118736999999</v>
      </c>
      <c r="E798" s="86">
        <v>8948.118736999999</v>
      </c>
    </row>
    <row r="799" spans="1:5" ht="14.25" hidden="1">
      <c r="A799" s="100" t="s">
        <v>636</v>
      </c>
      <c r="B799" s="34">
        <v>4046</v>
      </c>
      <c r="C799" s="34"/>
      <c r="D799" s="83">
        <f t="shared" si="3"/>
        <v>14</v>
      </c>
      <c r="E799" s="86">
        <v>14</v>
      </c>
    </row>
    <row r="800" spans="1:5" ht="14.25" hidden="1">
      <c r="A800" s="100" t="s">
        <v>637</v>
      </c>
      <c r="B800" s="34"/>
      <c r="C800" s="34"/>
      <c r="D800" s="83">
        <f t="shared" si="3"/>
        <v>765</v>
      </c>
      <c r="E800" s="86">
        <v>765</v>
      </c>
    </row>
    <row r="801" spans="1:5" ht="14.25" hidden="1">
      <c r="A801" s="100" t="s">
        <v>638</v>
      </c>
      <c r="B801" s="34">
        <v>611</v>
      </c>
      <c r="C801" s="34"/>
      <c r="D801" s="83">
        <f t="shared" si="3"/>
        <v>300</v>
      </c>
      <c r="E801" s="86">
        <v>300</v>
      </c>
    </row>
    <row r="802" spans="1:5" ht="14.25" hidden="1">
      <c r="A802" s="100" t="s">
        <v>639</v>
      </c>
      <c r="B802" s="34">
        <v>4189</v>
      </c>
      <c r="C802" s="34"/>
      <c r="D802" s="83">
        <f t="shared" si="3"/>
        <v>1180.720913</v>
      </c>
      <c r="E802" s="86">
        <v>1180.720913</v>
      </c>
    </row>
    <row r="803" spans="1:5" ht="14.25" hidden="1">
      <c r="A803" s="100" t="s">
        <v>640</v>
      </c>
      <c r="B803" s="34">
        <v>34</v>
      </c>
      <c r="C803" s="34"/>
      <c r="D803" s="83"/>
      <c r="E803" s="84"/>
    </row>
    <row r="804" spans="1:5" ht="14.25" hidden="1">
      <c r="A804" s="100" t="s">
        <v>641</v>
      </c>
      <c r="B804" s="34"/>
      <c r="C804" s="34"/>
      <c r="D804" s="83">
        <f t="shared" si="3"/>
        <v>1.1</v>
      </c>
      <c r="E804" s="86">
        <v>1.1</v>
      </c>
    </row>
    <row r="805" spans="1:5" ht="14.25" hidden="1">
      <c r="A805" s="100" t="s">
        <v>642</v>
      </c>
      <c r="B805" s="34"/>
      <c r="C805" s="34"/>
      <c r="D805" s="83"/>
      <c r="E805" s="84"/>
    </row>
    <row r="806" spans="1:5" ht="14.25" hidden="1">
      <c r="A806" s="100" t="s">
        <v>643</v>
      </c>
      <c r="B806" s="34">
        <v>4126</v>
      </c>
      <c r="C806" s="34"/>
      <c r="D806" s="83">
        <f t="shared" si="3"/>
        <v>1500</v>
      </c>
      <c r="E806" s="86">
        <v>1500</v>
      </c>
    </row>
    <row r="807" spans="1:5" ht="14.25" hidden="1">
      <c r="A807" s="100" t="s">
        <v>644</v>
      </c>
      <c r="B807" s="34">
        <v>5176</v>
      </c>
      <c r="C807" s="34">
        <v>392</v>
      </c>
      <c r="D807" s="83">
        <f t="shared" si="3"/>
        <v>1446.279</v>
      </c>
      <c r="E807" s="86">
        <v>1838.279</v>
      </c>
    </row>
    <row r="808" spans="1:5" ht="14.25">
      <c r="A808" s="100" t="s">
        <v>645</v>
      </c>
      <c r="B808" s="34">
        <v>16570</v>
      </c>
      <c r="C808" s="34">
        <v>2736</v>
      </c>
      <c r="D808" s="83">
        <f t="shared" si="3"/>
        <v>3143.9184999999998</v>
      </c>
      <c r="E808" s="86">
        <v>5879.9185</v>
      </c>
    </row>
    <row r="809" spans="1:5" ht="14.25" hidden="1">
      <c r="A809" s="100" t="s">
        <v>49</v>
      </c>
      <c r="B809" s="34">
        <v>127</v>
      </c>
      <c r="C809" s="34">
        <v>283</v>
      </c>
      <c r="D809" s="83">
        <f t="shared" si="3"/>
        <v>40.14850000000001</v>
      </c>
      <c r="E809" s="86">
        <v>323.1485</v>
      </c>
    </row>
    <row r="810" spans="1:5" ht="14.25" hidden="1">
      <c r="A810" s="100" t="s">
        <v>50</v>
      </c>
      <c r="B810" s="34"/>
      <c r="C810" s="34"/>
      <c r="D810" s="83"/>
      <c r="E810" s="84"/>
    </row>
    <row r="811" spans="1:5" ht="14.25" hidden="1">
      <c r="A811" s="100" t="s">
        <v>51</v>
      </c>
      <c r="B811" s="34"/>
      <c r="C811" s="34">
        <v>5</v>
      </c>
      <c r="D811" s="83">
        <f t="shared" si="3"/>
        <v>0</v>
      </c>
      <c r="E811" s="84">
        <v>5</v>
      </c>
    </row>
    <row r="812" spans="1:5" ht="14.25" hidden="1">
      <c r="A812" s="100" t="s">
        <v>646</v>
      </c>
      <c r="B812" s="34">
        <v>2587</v>
      </c>
      <c r="C812" s="34">
        <v>2448</v>
      </c>
      <c r="D812" s="83">
        <f t="shared" si="3"/>
        <v>-657.7049999999999</v>
      </c>
      <c r="E812" s="86">
        <v>1790.295</v>
      </c>
    </row>
    <row r="813" spans="1:5" ht="14.25" hidden="1">
      <c r="A813" s="100" t="s">
        <v>647</v>
      </c>
      <c r="B813" s="34">
        <v>6868</v>
      </c>
      <c r="C813" s="34"/>
      <c r="D813" s="83">
        <f t="shared" si="3"/>
        <v>1570.1350000000002</v>
      </c>
      <c r="E813" s="86">
        <v>1570.1350000000002</v>
      </c>
    </row>
    <row r="814" spans="1:5" ht="14.25" hidden="1">
      <c r="A814" s="100" t="s">
        <v>648</v>
      </c>
      <c r="B814" s="34"/>
      <c r="C814" s="34"/>
      <c r="D814" s="83">
        <f t="shared" si="3"/>
        <v>36.8</v>
      </c>
      <c r="E814" s="86">
        <v>36.8</v>
      </c>
    </row>
    <row r="815" spans="1:5" ht="14.25" hidden="1">
      <c r="A815" s="100" t="s">
        <v>649</v>
      </c>
      <c r="B815" s="34"/>
      <c r="C815" s="34"/>
      <c r="D815" s="83"/>
      <c r="E815" s="84"/>
    </row>
    <row r="816" spans="1:5" ht="14.25" hidden="1">
      <c r="A816" s="100" t="s">
        <v>650</v>
      </c>
      <c r="B816" s="34">
        <v>3118</v>
      </c>
      <c r="C816" s="34"/>
      <c r="D816" s="83">
        <f t="shared" si="3"/>
        <v>606.0300000000002</v>
      </c>
      <c r="E816" s="86">
        <v>606.0300000000002</v>
      </c>
    </row>
    <row r="817" spans="1:5" ht="14.25" hidden="1">
      <c r="A817" s="100" t="s">
        <v>651</v>
      </c>
      <c r="B817" s="34">
        <v>1088</v>
      </c>
      <c r="C817" s="34"/>
      <c r="D817" s="83">
        <f t="shared" si="3"/>
        <v>285.038</v>
      </c>
      <c r="E817" s="86">
        <v>285.038</v>
      </c>
    </row>
    <row r="818" spans="1:5" ht="14.25" hidden="1">
      <c r="A818" s="100" t="s">
        <v>652</v>
      </c>
      <c r="B818" s="34">
        <v>100</v>
      </c>
      <c r="C818" s="34"/>
      <c r="D818" s="83">
        <f t="shared" si="3"/>
        <v>62.922</v>
      </c>
      <c r="E818" s="86">
        <v>62.922</v>
      </c>
    </row>
    <row r="819" spans="1:5" ht="14.25" hidden="1">
      <c r="A819" s="100" t="s">
        <v>653</v>
      </c>
      <c r="B819" s="34">
        <v>150</v>
      </c>
      <c r="C819" s="34"/>
      <c r="D819" s="83"/>
      <c r="E819" s="84"/>
    </row>
    <row r="820" spans="1:5" ht="14.25" hidden="1">
      <c r="A820" s="100" t="s">
        <v>654</v>
      </c>
      <c r="B820" s="34"/>
      <c r="C820" s="34"/>
      <c r="D820" s="83"/>
      <c r="E820" s="84"/>
    </row>
    <row r="821" spans="1:5" ht="14.25" hidden="1">
      <c r="A821" s="100" t="s">
        <v>655</v>
      </c>
      <c r="B821" s="34"/>
      <c r="C821" s="34"/>
      <c r="D821" s="83"/>
      <c r="E821" s="84"/>
    </row>
    <row r="822" spans="1:5" ht="14.25" hidden="1">
      <c r="A822" s="100" t="s">
        <v>656</v>
      </c>
      <c r="B822" s="34"/>
      <c r="C822" s="34"/>
      <c r="D822" s="83"/>
      <c r="E822" s="84"/>
    </row>
    <row r="823" spans="1:5" ht="14.25" hidden="1">
      <c r="A823" s="100" t="s">
        <v>657</v>
      </c>
      <c r="B823" s="34"/>
      <c r="C823" s="34"/>
      <c r="D823" s="83"/>
      <c r="E823" s="84"/>
    </row>
    <row r="824" spans="1:5" ht="14.25" hidden="1">
      <c r="A824" s="100" t="s">
        <v>658</v>
      </c>
      <c r="B824" s="34"/>
      <c r="C824" s="34"/>
      <c r="D824" s="83"/>
      <c r="E824" s="84"/>
    </row>
    <row r="825" spans="1:5" ht="14.25" hidden="1">
      <c r="A825" s="100" t="s">
        <v>659</v>
      </c>
      <c r="B825" s="34"/>
      <c r="C825" s="34"/>
      <c r="D825" s="83"/>
      <c r="E825" s="84"/>
    </row>
    <row r="826" spans="1:5" ht="14.25" hidden="1">
      <c r="A826" s="100" t="s">
        <v>660</v>
      </c>
      <c r="B826" s="34">
        <v>64</v>
      </c>
      <c r="C826" s="34"/>
      <c r="D826" s="83"/>
      <c r="E826" s="84"/>
    </row>
    <row r="827" spans="1:5" ht="14.25" hidden="1">
      <c r="A827" s="100" t="s">
        <v>661</v>
      </c>
      <c r="B827" s="34"/>
      <c r="C827" s="34"/>
      <c r="D827" s="83"/>
      <c r="E827" s="84"/>
    </row>
    <row r="828" spans="1:5" ht="14.25" hidden="1">
      <c r="A828" s="100" t="s">
        <v>662</v>
      </c>
      <c r="B828" s="34">
        <v>157</v>
      </c>
      <c r="C828" s="34"/>
      <c r="D828" s="83">
        <f aca="true" t="shared" si="4" ref="D828:D889">E828-C828</f>
        <v>19</v>
      </c>
      <c r="E828" s="86">
        <v>19</v>
      </c>
    </row>
    <row r="829" spans="1:5" ht="14.25" hidden="1">
      <c r="A829" s="100" t="s">
        <v>663</v>
      </c>
      <c r="B829" s="34"/>
      <c r="C829" s="34"/>
      <c r="D829" s="83"/>
      <c r="E829" s="84"/>
    </row>
    <row r="830" spans="1:5" ht="14.25" hidden="1">
      <c r="A830" s="100" t="s">
        <v>664</v>
      </c>
      <c r="B830" s="34">
        <v>1850</v>
      </c>
      <c r="C830" s="34"/>
      <c r="D830" s="83">
        <f t="shared" si="4"/>
        <v>261.54999999999995</v>
      </c>
      <c r="E830" s="86">
        <v>261.54999999999995</v>
      </c>
    </row>
    <row r="831" spans="1:5" ht="14.25" hidden="1">
      <c r="A831" s="100" t="s">
        <v>630</v>
      </c>
      <c r="B831" s="34"/>
      <c r="C831" s="34"/>
      <c r="D831" s="83"/>
      <c r="E831" s="84"/>
    </row>
    <row r="832" spans="1:5" ht="14.25" hidden="1">
      <c r="A832" s="100" t="s">
        <v>665</v>
      </c>
      <c r="B832" s="34">
        <v>461</v>
      </c>
      <c r="C832" s="34"/>
      <c r="D832" s="83">
        <f t="shared" si="4"/>
        <v>920</v>
      </c>
      <c r="E832" s="86">
        <v>920</v>
      </c>
    </row>
    <row r="833" spans="1:5" ht="14.25">
      <c r="A833" s="100" t="s">
        <v>666</v>
      </c>
      <c r="B833" s="34">
        <v>14663</v>
      </c>
      <c r="C833" s="34">
        <v>6480</v>
      </c>
      <c r="D833" s="83">
        <f t="shared" si="4"/>
        <v>5639.577988000001</v>
      </c>
      <c r="E833" s="86">
        <v>12119.577988000001</v>
      </c>
    </row>
    <row r="834" spans="1:5" ht="14.25" hidden="1">
      <c r="A834" s="100" t="s">
        <v>49</v>
      </c>
      <c r="B834" s="34">
        <v>214</v>
      </c>
      <c r="C834" s="34">
        <v>195</v>
      </c>
      <c r="D834" s="83">
        <f t="shared" si="4"/>
        <v>0.5463000000000022</v>
      </c>
      <c r="E834" s="86">
        <v>195.5463</v>
      </c>
    </row>
    <row r="835" spans="1:5" ht="14.25" hidden="1">
      <c r="A835" s="100" t="s">
        <v>50</v>
      </c>
      <c r="B835" s="34"/>
      <c r="C835" s="34"/>
      <c r="D835" s="83"/>
      <c r="E835" s="84"/>
    </row>
    <row r="836" spans="1:5" ht="14.25" hidden="1">
      <c r="A836" s="100" t="s">
        <v>51</v>
      </c>
      <c r="B836" s="34"/>
      <c r="C836" s="34"/>
      <c r="D836" s="83"/>
      <c r="E836" s="84"/>
    </row>
    <row r="837" spans="1:5" ht="14.25" hidden="1">
      <c r="A837" s="100" t="s">
        <v>667</v>
      </c>
      <c r="B837" s="34">
        <v>1352</v>
      </c>
      <c r="C837" s="34">
        <v>1128</v>
      </c>
      <c r="D837" s="83">
        <f t="shared" si="4"/>
        <v>95.17789999999991</v>
      </c>
      <c r="E837" s="86">
        <v>1223.1779</v>
      </c>
    </row>
    <row r="838" spans="1:5" ht="14.25" hidden="1">
      <c r="A838" s="100" t="s">
        <v>668</v>
      </c>
      <c r="B838" s="34">
        <v>1000</v>
      </c>
      <c r="C838" s="34"/>
      <c r="D838" s="83">
        <f t="shared" si="4"/>
        <v>556.6193880000001</v>
      </c>
      <c r="E838" s="86">
        <v>556.6193880000001</v>
      </c>
    </row>
    <row r="839" spans="1:5" ht="14.25" hidden="1">
      <c r="A839" s="100" t="s">
        <v>669</v>
      </c>
      <c r="B839" s="34">
        <v>221</v>
      </c>
      <c r="C839" s="34"/>
      <c r="D839" s="83">
        <f t="shared" si="4"/>
        <v>0</v>
      </c>
      <c r="E839" s="86">
        <v>0</v>
      </c>
    </row>
    <row r="840" spans="1:5" ht="14.25" hidden="1">
      <c r="A840" s="100" t="s">
        <v>670</v>
      </c>
      <c r="B840" s="34"/>
      <c r="C840" s="34"/>
      <c r="D840" s="83"/>
      <c r="E840" s="84"/>
    </row>
    <row r="841" spans="1:5" ht="14.25" hidden="1">
      <c r="A841" s="100" t="s">
        <v>671</v>
      </c>
      <c r="B841" s="34"/>
      <c r="C841" s="34"/>
      <c r="D841" s="83"/>
      <c r="E841" s="84"/>
    </row>
    <row r="842" spans="1:5" ht="14.25" hidden="1">
      <c r="A842" s="100" t="s">
        <v>672</v>
      </c>
      <c r="B842" s="34">
        <v>165</v>
      </c>
      <c r="C842" s="34">
        <v>147</v>
      </c>
      <c r="D842" s="83">
        <f t="shared" si="4"/>
        <v>0.28759999999999764</v>
      </c>
      <c r="E842" s="86">
        <v>147.2876</v>
      </c>
    </row>
    <row r="843" spans="1:5" ht="14.25" hidden="1">
      <c r="A843" s="100" t="s">
        <v>673</v>
      </c>
      <c r="B843" s="34">
        <v>1378</v>
      </c>
      <c r="C843" s="34">
        <v>98</v>
      </c>
      <c r="D843" s="83">
        <f t="shared" si="4"/>
        <v>1270.5297999999998</v>
      </c>
      <c r="E843" s="86">
        <v>1368.5297999999998</v>
      </c>
    </row>
    <row r="844" spans="1:5" ht="14.25" hidden="1">
      <c r="A844" s="100" t="s">
        <v>674</v>
      </c>
      <c r="B844" s="34">
        <v>79</v>
      </c>
      <c r="C844" s="34"/>
      <c r="D844" s="83">
        <f t="shared" si="4"/>
        <v>0</v>
      </c>
      <c r="E844" s="86">
        <v>0</v>
      </c>
    </row>
    <row r="845" spans="1:5" ht="14.25" hidden="1">
      <c r="A845" s="100" t="s">
        <v>675</v>
      </c>
      <c r="B845" s="34"/>
      <c r="C845" s="34"/>
      <c r="D845" s="83">
        <f t="shared" si="4"/>
        <v>0</v>
      </c>
      <c r="E845" s="84">
        <v>0</v>
      </c>
    </row>
    <row r="846" spans="1:5" ht="14.25" hidden="1">
      <c r="A846" s="100" t="s">
        <v>676</v>
      </c>
      <c r="B846" s="34"/>
      <c r="C846" s="34"/>
      <c r="D846" s="83">
        <f t="shared" si="4"/>
        <v>0</v>
      </c>
      <c r="E846" s="84">
        <v>0</v>
      </c>
    </row>
    <row r="847" spans="1:5" ht="14.25" hidden="1">
      <c r="A847" s="100" t="s">
        <v>677</v>
      </c>
      <c r="B847" s="34">
        <v>1115</v>
      </c>
      <c r="C847" s="34"/>
      <c r="D847" s="83">
        <f t="shared" si="4"/>
        <v>108.525071</v>
      </c>
      <c r="E847" s="86">
        <v>108.525071</v>
      </c>
    </row>
    <row r="848" spans="1:5" ht="14.25" hidden="1">
      <c r="A848" s="100" t="s">
        <v>678</v>
      </c>
      <c r="B848" s="34">
        <v>29</v>
      </c>
      <c r="C848" s="34"/>
      <c r="D848" s="83">
        <f t="shared" si="4"/>
        <v>340</v>
      </c>
      <c r="E848" s="86">
        <v>340</v>
      </c>
    </row>
    <row r="849" spans="1:5" ht="14.25" hidden="1">
      <c r="A849" s="100" t="s">
        <v>679</v>
      </c>
      <c r="B849" s="34">
        <v>1338</v>
      </c>
      <c r="C849" s="34">
        <v>2800</v>
      </c>
      <c r="D849" s="83">
        <f t="shared" si="4"/>
        <v>-2022</v>
      </c>
      <c r="E849" s="86">
        <v>778</v>
      </c>
    </row>
    <row r="850" spans="1:5" ht="14.25" hidden="1">
      <c r="A850" s="100" t="s">
        <v>680</v>
      </c>
      <c r="B850" s="34"/>
      <c r="C850" s="34"/>
      <c r="D850" s="83">
        <f t="shared" si="4"/>
        <v>0</v>
      </c>
      <c r="E850" s="84">
        <v>0</v>
      </c>
    </row>
    <row r="851" spans="1:5" ht="14.25" hidden="1">
      <c r="A851" s="100" t="s">
        <v>681</v>
      </c>
      <c r="B851" s="34"/>
      <c r="C851" s="34"/>
      <c r="D851" s="83">
        <f t="shared" si="4"/>
        <v>0</v>
      </c>
      <c r="E851" s="84">
        <v>0</v>
      </c>
    </row>
    <row r="852" spans="1:5" ht="14.25" hidden="1">
      <c r="A852" s="100" t="s">
        <v>682</v>
      </c>
      <c r="B852" s="34">
        <v>1174</v>
      </c>
      <c r="C852" s="34"/>
      <c r="D852" s="83">
        <f t="shared" si="4"/>
        <v>2665.1960980000003</v>
      </c>
      <c r="E852" s="86">
        <v>2665.1960980000003</v>
      </c>
    </row>
    <row r="853" spans="1:5" ht="14.25" hidden="1">
      <c r="A853" s="100" t="s">
        <v>683</v>
      </c>
      <c r="B853" s="34">
        <v>697</v>
      </c>
      <c r="C853" s="34"/>
      <c r="D853" s="83">
        <f t="shared" si="4"/>
        <v>300</v>
      </c>
      <c r="E853" s="86">
        <v>300</v>
      </c>
    </row>
    <row r="854" spans="1:5" ht="14.25" hidden="1">
      <c r="A854" s="100" t="s">
        <v>684</v>
      </c>
      <c r="B854" s="34"/>
      <c r="C854" s="34"/>
      <c r="D854" s="83"/>
      <c r="E854" s="84"/>
    </row>
    <row r="855" spans="1:5" ht="14.25" hidden="1">
      <c r="A855" s="100" t="s">
        <v>658</v>
      </c>
      <c r="B855" s="34"/>
      <c r="C855" s="34"/>
      <c r="D855" s="83"/>
      <c r="E855" s="84"/>
    </row>
    <row r="856" spans="1:5" ht="14.25" hidden="1">
      <c r="A856" s="100" t="s">
        <v>685</v>
      </c>
      <c r="B856" s="34"/>
      <c r="C856" s="34"/>
      <c r="D856" s="83"/>
      <c r="E856" s="84"/>
    </row>
    <row r="857" spans="1:5" ht="14.25" hidden="1">
      <c r="A857" s="100" t="s">
        <v>686</v>
      </c>
      <c r="B857" s="34">
        <v>3807</v>
      </c>
      <c r="C857" s="34">
        <v>1000</v>
      </c>
      <c r="D857" s="83">
        <f t="shared" si="4"/>
        <v>-1000</v>
      </c>
      <c r="E857" s="86">
        <v>0</v>
      </c>
    </row>
    <row r="858" spans="1:5" ht="14.25" hidden="1">
      <c r="A858" s="100" t="s">
        <v>687</v>
      </c>
      <c r="B858" s="34"/>
      <c r="C858" s="34"/>
      <c r="D858" s="83"/>
      <c r="E858" s="84"/>
    </row>
    <row r="859" spans="1:5" ht="14.25" hidden="1">
      <c r="A859" s="100" t="s">
        <v>688</v>
      </c>
      <c r="B859" s="34"/>
      <c r="C859" s="34"/>
      <c r="D859" s="83"/>
      <c r="E859" s="84"/>
    </row>
    <row r="860" spans="1:5" ht="14.25" hidden="1">
      <c r="A860" s="100" t="s">
        <v>689</v>
      </c>
      <c r="B860" s="34">
        <v>2094</v>
      </c>
      <c r="C860" s="34">
        <v>1112</v>
      </c>
      <c r="D860" s="83">
        <f t="shared" si="4"/>
        <v>3324.695831</v>
      </c>
      <c r="E860" s="86">
        <v>4436.695831</v>
      </c>
    </row>
    <row r="861" spans="1:5" ht="14.25">
      <c r="A861" s="100" t="s">
        <v>690</v>
      </c>
      <c r="B861" s="34">
        <v>20184</v>
      </c>
      <c r="C861" s="34">
        <v>10099</v>
      </c>
      <c r="D861" s="83">
        <f t="shared" si="4"/>
        <v>239.89629999999852</v>
      </c>
      <c r="E861" s="86">
        <v>10338.896299999999</v>
      </c>
    </row>
    <row r="862" spans="1:5" ht="14.25" hidden="1">
      <c r="A862" s="100" t="s">
        <v>49</v>
      </c>
      <c r="B862" s="34">
        <v>44</v>
      </c>
      <c r="C862" s="34">
        <v>39</v>
      </c>
      <c r="D862" s="83">
        <f t="shared" si="4"/>
        <v>0.20490000000000208</v>
      </c>
      <c r="E862" s="86">
        <v>39.2049</v>
      </c>
    </row>
    <row r="863" spans="1:5" ht="14.25" hidden="1">
      <c r="A863" s="100" t="s">
        <v>50</v>
      </c>
      <c r="B863" s="34"/>
      <c r="C863" s="34"/>
      <c r="D863" s="83"/>
      <c r="E863" s="84"/>
    </row>
    <row r="864" spans="1:5" ht="14.25" hidden="1">
      <c r="A864" s="100" t="s">
        <v>51</v>
      </c>
      <c r="B864" s="34"/>
      <c r="C864" s="34"/>
      <c r="D864" s="83"/>
      <c r="E864" s="84"/>
    </row>
    <row r="865" spans="1:5" ht="14.25" hidden="1">
      <c r="A865" s="100" t="s">
        <v>691</v>
      </c>
      <c r="B865" s="34">
        <v>698</v>
      </c>
      <c r="C865" s="34"/>
      <c r="D865" s="83"/>
      <c r="E865" s="84"/>
    </row>
    <row r="866" spans="1:5" ht="14.25" hidden="1">
      <c r="A866" s="100" t="s">
        <v>692</v>
      </c>
      <c r="B866" s="34">
        <v>13412</v>
      </c>
      <c r="C866" s="34">
        <v>7868</v>
      </c>
      <c r="D866" s="83">
        <f t="shared" si="4"/>
        <v>-7868</v>
      </c>
      <c r="E866" s="84">
        <v>0</v>
      </c>
    </row>
    <row r="867" spans="1:5" ht="14.25" hidden="1">
      <c r="A867" s="100" t="s">
        <v>693</v>
      </c>
      <c r="B867" s="34"/>
      <c r="C867" s="34"/>
      <c r="D867" s="83"/>
      <c r="E867" s="84"/>
    </row>
    <row r="868" spans="1:5" ht="14.25" hidden="1">
      <c r="A868" s="100" t="s">
        <v>694</v>
      </c>
      <c r="B868" s="34"/>
      <c r="C868" s="34"/>
      <c r="D868" s="83"/>
      <c r="E868" s="84"/>
    </row>
    <row r="869" spans="1:5" ht="14.25" hidden="1">
      <c r="A869" s="100" t="s">
        <v>695</v>
      </c>
      <c r="B869" s="34"/>
      <c r="C869" s="34"/>
      <c r="D869" s="83"/>
      <c r="E869" s="84"/>
    </row>
    <row r="870" spans="1:5" ht="14.25" hidden="1">
      <c r="A870" s="100" t="s">
        <v>696</v>
      </c>
      <c r="B870" s="34">
        <v>213</v>
      </c>
      <c r="C870" s="34">
        <v>192</v>
      </c>
      <c r="D870" s="83">
        <f t="shared" si="4"/>
        <v>102.47140000000002</v>
      </c>
      <c r="E870" s="86">
        <v>294.4714</v>
      </c>
    </row>
    <row r="871" spans="1:5" ht="14.25" hidden="1">
      <c r="A871" s="100" t="s">
        <v>697</v>
      </c>
      <c r="B871" s="34">
        <v>5817</v>
      </c>
      <c r="C871" s="34">
        <v>2000</v>
      </c>
      <c r="D871" s="83">
        <f t="shared" si="4"/>
        <v>8005.219999999999</v>
      </c>
      <c r="E871" s="86">
        <v>10005.22</v>
      </c>
    </row>
    <row r="872" spans="1:5" ht="14.25">
      <c r="A872" s="100" t="s">
        <v>698</v>
      </c>
      <c r="B872" s="34">
        <v>10015</v>
      </c>
      <c r="C872" s="34">
        <v>3502</v>
      </c>
      <c r="D872" s="83">
        <f t="shared" si="4"/>
        <v>2509.1319949999997</v>
      </c>
      <c r="E872" s="86">
        <v>6011.131995</v>
      </c>
    </row>
    <row r="873" spans="1:5" ht="14.25" hidden="1">
      <c r="A873" s="100" t="s">
        <v>699</v>
      </c>
      <c r="B873" s="34">
        <v>3826</v>
      </c>
      <c r="C873" s="34"/>
      <c r="D873" s="83">
        <f t="shared" si="4"/>
        <v>1913.2819950000003</v>
      </c>
      <c r="E873" s="86">
        <v>1913.2819950000003</v>
      </c>
    </row>
    <row r="874" spans="1:5" ht="14.25" hidden="1">
      <c r="A874" s="100" t="s">
        <v>700</v>
      </c>
      <c r="B874" s="34"/>
      <c r="C874" s="34"/>
      <c r="D874" s="83"/>
      <c r="E874" s="84"/>
    </row>
    <row r="875" spans="1:5" ht="14.25" hidden="1">
      <c r="A875" s="100" t="s">
        <v>701</v>
      </c>
      <c r="B875" s="34">
        <v>3860</v>
      </c>
      <c r="C875" s="34">
        <v>3502</v>
      </c>
      <c r="D875" s="83">
        <f t="shared" si="4"/>
        <v>-405.1500000000001</v>
      </c>
      <c r="E875" s="86">
        <v>3096.85</v>
      </c>
    </row>
    <row r="876" spans="1:5" ht="14.25" hidden="1">
      <c r="A876" s="100" t="s">
        <v>702</v>
      </c>
      <c r="B876" s="34">
        <v>1497</v>
      </c>
      <c r="C876" s="34"/>
      <c r="D876" s="83">
        <f t="shared" si="4"/>
        <v>522.5</v>
      </c>
      <c r="E876" s="86">
        <v>522.5</v>
      </c>
    </row>
    <row r="877" spans="1:5" ht="14.25" hidden="1">
      <c r="A877" s="100" t="s">
        <v>703</v>
      </c>
      <c r="B877" s="34">
        <v>832</v>
      </c>
      <c r="C877" s="34"/>
      <c r="D877" s="83">
        <f t="shared" si="4"/>
        <v>278.5</v>
      </c>
      <c r="E877" s="86">
        <v>278.5</v>
      </c>
    </row>
    <row r="878" spans="1:5" ht="14.25" hidden="1">
      <c r="A878" s="100" t="s">
        <v>704</v>
      </c>
      <c r="B878" s="34"/>
      <c r="C878" s="34"/>
      <c r="D878" s="83">
        <f t="shared" si="4"/>
        <v>200</v>
      </c>
      <c r="E878" s="86">
        <v>200</v>
      </c>
    </row>
    <row r="879" spans="1:5" ht="14.25">
      <c r="A879" s="100" t="s">
        <v>705</v>
      </c>
      <c r="B879" s="34">
        <v>1240</v>
      </c>
      <c r="C879" s="34">
        <v>400</v>
      </c>
      <c r="D879" s="83">
        <f t="shared" si="4"/>
        <v>495.39051500000005</v>
      </c>
      <c r="E879" s="86">
        <v>895.390515</v>
      </c>
    </row>
    <row r="880" spans="1:5" ht="14.25" hidden="1">
      <c r="A880" s="100" t="s">
        <v>706</v>
      </c>
      <c r="B880" s="34"/>
      <c r="C880" s="34"/>
      <c r="D880" s="83"/>
      <c r="E880" s="84"/>
    </row>
    <row r="881" spans="1:5" ht="14.25" hidden="1">
      <c r="A881" s="100" t="s">
        <v>707</v>
      </c>
      <c r="B881" s="34">
        <v>63</v>
      </c>
      <c r="C881" s="34"/>
      <c r="D881" s="83"/>
      <c r="E881" s="84"/>
    </row>
    <row r="882" spans="1:5" ht="14.25" hidden="1">
      <c r="A882" s="100" t="s">
        <v>708</v>
      </c>
      <c r="B882" s="34">
        <v>532</v>
      </c>
      <c r="C882" s="34">
        <v>400</v>
      </c>
      <c r="D882" s="83">
        <f t="shared" si="4"/>
        <v>-400</v>
      </c>
      <c r="E882" s="84">
        <v>0</v>
      </c>
    </row>
    <row r="883" spans="1:5" ht="14.25" hidden="1">
      <c r="A883" s="100" t="s">
        <v>709</v>
      </c>
      <c r="B883" s="34">
        <v>645</v>
      </c>
      <c r="C883" s="34"/>
      <c r="D883" s="83">
        <f t="shared" si="4"/>
        <v>235.390515</v>
      </c>
      <c r="E883" s="86">
        <v>235.390515</v>
      </c>
    </row>
    <row r="884" spans="1:5" ht="14.25" hidden="1">
      <c r="A884" s="100" t="s">
        <v>710</v>
      </c>
      <c r="B884" s="34"/>
      <c r="C884" s="34"/>
      <c r="D884" s="83"/>
      <c r="E884" s="84"/>
    </row>
    <row r="885" spans="1:5" ht="14.25" hidden="1">
      <c r="A885" s="100" t="s">
        <v>711</v>
      </c>
      <c r="B885" s="34"/>
      <c r="C885" s="34"/>
      <c r="D885" s="83">
        <f t="shared" si="4"/>
        <v>660</v>
      </c>
      <c r="E885" s="86">
        <v>660</v>
      </c>
    </row>
    <row r="886" spans="1:5" ht="14.25">
      <c r="A886" s="100" t="s">
        <v>712</v>
      </c>
      <c r="B886" s="34">
        <v>7510</v>
      </c>
      <c r="C886" s="34"/>
      <c r="D886" s="83">
        <f t="shared" si="4"/>
        <v>11010.1</v>
      </c>
      <c r="E886" s="86">
        <v>11010.1</v>
      </c>
    </row>
    <row r="887" spans="1:5" ht="14.25" hidden="1">
      <c r="A887" s="100" t="s">
        <v>713</v>
      </c>
      <c r="B887" s="34"/>
      <c r="C887" s="34"/>
      <c r="D887" s="83"/>
      <c r="E887" s="84"/>
    </row>
    <row r="888" spans="1:5" ht="14.25" hidden="1">
      <c r="A888" s="100" t="s">
        <v>714</v>
      </c>
      <c r="B888" s="34">
        <v>7510</v>
      </c>
      <c r="C888" s="34"/>
      <c r="D888" s="83">
        <f t="shared" si="4"/>
        <v>11010.1</v>
      </c>
      <c r="E888" s="86">
        <v>11010.1</v>
      </c>
    </row>
    <row r="889" spans="1:5" ht="15.75" customHeight="1">
      <c r="A889" s="100" t="s">
        <v>715</v>
      </c>
      <c r="B889" s="34">
        <v>859</v>
      </c>
      <c r="C889" s="34"/>
      <c r="D889" s="83">
        <f t="shared" si="4"/>
        <v>500</v>
      </c>
      <c r="E889" s="86">
        <v>500</v>
      </c>
    </row>
    <row r="890" spans="1:5" ht="14.25" hidden="1">
      <c r="A890" s="100" t="s">
        <v>716</v>
      </c>
      <c r="B890" s="34"/>
      <c r="C890" s="34"/>
      <c r="D890" s="83"/>
      <c r="E890" s="84"/>
    </row>
    <row r="891" spans="1:5" ht="14.25" hidden="1">
      <c r="A891" s="100" t="s">
        <v>717</v>
      </c>
      <c r="B891" s="34">
        <v>859</v>
      </c>
      <c r="C891" s="34"/>
      <c r="D891" s="83"/>
      <c r="E891" s="84"/>
    </row>
    <row r="892" spans="1:5" ht="14.25">
      <c r="A892" s="101" t="s">
        <v>718</v>
      </c>
      <c r="B892" s="34">
        <v>24145</v>
      </c>
      <c r="C892" s="34">
        <f>C893+C916+C926+C936+C941+C948+C953</f>
        <v>607</v>
      </c>
      <c r="D892" s="83">
        <f>E892-C892</f>
        <v>9369.35342</v>
      </c>
      <c r="E892" s="84">
        <f>E893+E916+E926+E936+E941+E948+E953</f>
        <v>9976.35342</v>
      </c>
    </row>
    <row r="893" spans="1:5" ht="14.25">
      <c r="A893" s="100" t="s">
        <v>719</v>
      </c>
      <c r="B893" s="34">
        <v>821</v>
      </c>
      <c r="C893" s="34">
        <v>607</v>
      </c>
      <c r="D893" s="83">
        <f>E893-C893</f>
        <v>292.53342</v>
      </c>
      <c r="E893" s="86">
        <v>899.53342</v>
      </c>
    </row>
    <row r="894" spans="1:5" ht="14.25" hidden="1">
      <c r="A894" s="100" t="s">
        <v>49</v>
      </c>
      <c r="B894" s="34">
        <v>79</v>
      </c>
      <c r="C894" s="34">
        <v>86</v>
      </c>
      <c r="D894" s="83">
        <f>E894-C894</f>
        <v>39.5505</v>
      </c>
      <c r="E894" s="86">
        <v>125.5505</v>
      </c>
    </row>
    <row r="895" spans="1:5" ht="14.25" hidden="1">
      <c r="A895" s="100" t="s">
        <v>50</v>
      </c>
      <c r="B895" s="34"/>
      <c r="C895" s="34"/>
      <c r="D895" s="83">
        <f>E895-C895</f>
        <v>40</v>
      </c>
      <c r="E895" s="84">
        <v>40</v>
      </c>
    </row>
    <row r="896" spans="1:5" ht="14.25" hidden="1">
      <c r="A896" s="100" t="s">
        <v>51</v>
      </c>
      <c r="B896" s="34"/>
      <c r="C896" s="34"/>
      <c r="D896" s="83"/>
      <c r="E896" s="84"/>
    </row>
    <row r="897" spans="1:5" ht="14.25" hidden="1">
      <c r="A897" s="100" t="s">
        <v>720</v>
      </c>
      <c r="B897" s="34"/>
      <c r="C897" s="34"/>
      <c r="D897" s="83"/>
      <c r="E897" s="84"/>
    </row>
    <row r="898" spans="1:5" ht="14.25" hidden="1">
      <c r="A898" s="100" t="s">
        <v>721</v>
      </c>
      <c r="B898" s="34"/>
      <c r="C898" s="34"/>
      <c r="D898" s="83"/>
      <c r="E898" s="84"/>
    </row>
    <row r="899" spans="1:5" ht="14.25" hidden="1">
      <c r="A899" s="100" t="s">
        <v>722</v>
      </c>
      <c r="B899" s="34"/>
      <c r="C899" s="34"/>
      <c r="D899" s="83"/>
      <c r="E899" s="84"/>
    </row>
    <row r="900" spans="1:5" ht="14.25" hidden="1">
      <c r="A900" s="100" t="s">
        <v>723</v>
      </c>
      <c r="B900" s="34"/>
      <c r="C900" s="34"/>
      <c r="D900" s="83"/>
      <c r="E900" s="84"/>
    </row>
    <row r="901" spans="1:5" ht="14.25" hidden="1">
      <c r="A901" s="100" t="s">
        <v>724</v>
      </c>
      <c r="B901" s="34"/>
      <c r="C901" s="34"/>
      <c r="D901" s="83"/>
      <c r="E901" s="84"/>
    </row>
    <row r="902" spans="1:5" ht="14.25" hidden="1">
      <c r="A902" s="100" t="s">
        <v>725</v>
      </c>
      <c r="B902" s="34">
        <v>742</v>
      </c>
      <c r="C902" s="34">
        <v>521</v>
      </c>
      <c r="D902" s="83">
        <f>E902-C902</f>
        <v>212.98292000000004</v>
      </c>
      <c r="E902" s="86">
        <v>733.98292</v>
      </c>
    </row>
    <row r="903" spans="1:5" ht="14.25" hidden="1">
      <c r="A903" s="100" t="s">
        <v>726</v>
      </c>
      <c r="B903" s="34"/>
      <c r="C903" s="34"/>
      <c r="D903" s="83"/>
      <c r="E903" s="84"/>
    </row>
    <row r="904" spans="1:5" ht="14.25" hidden="1">
      <c r="A904" s="100" t="s">
        <v>727</v>
      </c>
      <c r="B904" s="34"/>
      <c r="C904" s="34"/>
      <c r="D904" s="83"/>
      <c r="E904" s="84"/>
    </row>
    <row r="905" spans="1:5" ht="14.25" hidden="1">
      <c r="A905" s="100" t="s">
        <v>728</v>
      </c>
      <c r="B905" s="34"/>
      <c r="C905" s="34"/>
      <c r="D905" s="83"/>
      <c r="E905" s="84"/>
    </row>
    <row r="906" spans="1:5" ht="14.25" hidden="1">
      <c r="A906" s="100" t="s">
        <v>729</v>
      </c>
      <c r="B906" s="34"/>
      <c r="C906" s="34"/>
      <c r="D906" s="83"/>
      <c r="E906" s="84"/>
    </row>
    <row r="907" spans="1:5" ht="14.25" hidden="1">
      <c r="A907" s="100" t="s">
        <v>730</v>
      </c>
      <c r="B907" s="34"/>
      <c r="C907" s="34"/>
      <c r="D907" s="83"/>
      <c r="E907" s="84"/>
    </row>
    <row r="908" spans="1:5" ht="14.25" hidden="1">
      <c r="A908" s="100" t="s">
        <v>731</v>
      </c>
      <c r="B908" s="34"/>
      <c r="C908" s="34"/>
      <c r="D908" s="83"/>
      <c r="E908" s="84"/>
    </row>
    <row r="909" spans="1:5" ht="14.25" hidden="1">
      <c r="A909" s="100" t="s">
        <v>732</v>
      </c>
      <c r="B909" s="34"/>
      <c r="C909" s="34"/>
      <c r="D909" s="83"/>
      <c r="E909" s="84"/>
    </row>
    <row r="910" spans="1:5" ht="14.25" hidden="1">
      <c r="A910" s="100" t="s">
        <v>733</v>
      </c>
      <c r="B910" s="34"/>
      <c r="C910" s="34"/>
      <c r="D910" s="83"/>
      <c r="E910" s="84"/>
    </row>
    <row r="911" spans="1:5" ht="14.25" hidden="1">
      <c r="A911" s="100" t="s">
        <v>734</v>
      </c>
      <c r="B911" s="34"/>
      <c r="C911" s="34"/>
      <c r="D911" s="83"/>
      <c r="E911" s="84"/>
    </row>
    <row r="912" spans="1:5" ht="14.25" hidden="1">
      <c r="A912" s="100" t="s">
        <v>735</v>
      </c>
      <c r="B912" s="34"/>
      <c r="C912" s="34"/>
      <c r="D912" s="83"/>
      <c r="E912" s="84"/>
    </row>
    <row r="913" spans="1:5" ht="14.25" hidden="1">
      <c r="A913" s="100" t="s">
        <v>736</v>
      </c>
      <c r="B913" s="34"/>
      <c r="C913" s="34"/>
      <c r="D913" s="83"/>
      <c r="E913" s="84"/>
    </row>
    <row r="914" spans="1:5" ht="14.25" hidden="1">
      <c r="A914" s="100" t="s">
        <v>737</v>
      </c>
      <c r="B914" s="34"/>
      <c r="C914" s="34"/>
      <c r="D914" s="83"/>
      <c r="E914" s="84"/>
    </row>
    <row r="915" spans="1:5" ht="14.25" hidden="1">
      <c r="A915" s="100" t="s">
        <v>738</v>
      </c>
      <c r="B915" s="34"/>
      <c r="C915" s="34"/>
      <c r="D915" s="83"/>
      <c r="E915" s="84"/>
    </row>
    <row r="916" spans="1:5" ht="14.25" hidden="1">
      <c r="A916" s="100" t="s">
        <v>739</v>
      </c>
      <c r="B916" s="34">
        <v>585</v>
      </c>
      <c r="C916" s="34"/>
      <c r="D916" s="83"/>
      <c r="E916" s="84"/>
    </row>
    <row r="917" spans="1:5" ht="14.25" hidden="1">
      <c r="A917" s="100" t="s">
        <v>49</v>
      </c>
      <c r="B917" s="34"/>
      <c r="C917" s="34"/>
      <c r="D917" s="83"/>
      <c r="E917" s="84"/>
    </row>
    <row r="918" spans="1:5" ht="14.25" hidden="1">
      <c r="A918" s="100" t="s">
        <v>50</v>
      </c>
      <c r="B918" s="34"/>
      <c r="C918" s="34"/>
      <c r="D918" s="83"/>
      <c r="E918" s="84"/>
    </row>
    <row r="919" spans="1:5" ht="14.25" hidden="1">
      <c r="A919" s="100" t="s">
        <v>51</v>
      </c>
      <c r="B919" s="34"/>
      <c r="C919" s="34"/>
      <c r="D919" s="83"/>
      <c r="E919" s="84"/>
    </row>
    <row r="920" spans="1:5" ht="14.25" hidden="1">
      <c r="A920" s="100" t="s">
        <v>740</v>
      </c>
      <c r="B920" s="34"/>
      <c r="C920" s="34"/>
      <c r="D920" s="83"/>
      <c r="E920" s="84"/>
    </row>
    <row r="921" spans="1:5" ht="14.25" hidden="1">
      <c r="A921" s="100" t="s">
        <v>741</v>
      </c>
      <c r="B921" s="34"/>
      <c r="C921" s="34"/>
      <c r="D921" s="83"/>
      <c r="E921" s="84"/>
    </row>
    <row r="922" spans="1:5" ht="14.25" hidden="1">
      <c r="A922" s="100" t="s">
        <v>742</v>
      </c>
      <c r="B922" s="34"/>
      <c r="C922" s="34"/>
      <c r="D922" s="83"/>
      <c r="E922" s="84"/>
    </row>
    <row r="923" spans="1:5" ht="14.25" hidden="1">
      <c r="A923" s="100" t="s">
        <v>743</v>
      </c>
      <c r="B923" s="34"/>
      <c r="C923" s="34"/>
      <c r="D923" s="83"/>
      <c r="E923" s="84"/>
    </row>
    <row r="924" spans="1:5" ht="14.25" hidden="1">
      <c r="A924" s="100" t="s">
        <v>744</v>
      </c>
      <c r="B924" s="34"/>
      <c r="C924" s="34"/>
      <c r="D924" s="83"/>
      <c r="E924" s="84"/>
    </row>
    <row r="925" spans="1:5" ht="14.25" hidden="1">
      <c r="A925" s="100" t="s">
        <v>745</v>
      </c>
      <c r="B925" s="34">
        <v>585</v>
      </c>
      <c r="C925" s="34"/>
      <c r="D925" s="83"/>
      <c r="E925" s="84"/>
    </row>
    <row r="926" spans="1:5" ht="14.25" hidden="1">
      <c r="A926" s="100" t="s">
        <v>746</v>
      </c>
      <c r="B926" s="34"/>
      <c r="C926" s="34"/>
      <c r="D926" s="83"/>
      <c r="E926" s="84"/>
    </row>
    <row r="927" spans="1:5" ht="14.25" hidden="1">
      <c r="A927" s="100" t="s">
        <v>49</v>
      </c>
      <c r="B927" s="34"/>
      <c r="C927" s="34"/>
      <c r="D927" s="83"/>
      <c r="E927" s="84"/>
    </row>
    <row r="928" spans="1:5" ht="14.25" hidden="1">
      <c r="A928" s="100" t="s">
        <v>50</v>
      </c>
      <c r="B928" s="34"/>
      <c r="C928" s="34"/>
      <c r="D928" s="83"/>
      <c r="E928" s="84"/>
    </row>
    <row r="929" spans="1:5" ht="14.25" hidden="1">
      <c r="A929" s="100" t="s">
        <v>51</v>
      </c>
      <c r="B929" s="34"/>
      <c r="C929" s="34"/>
      <c r="D929" s="83"/>
      <c r="E929" s="84"/>
    </row>
    <row r="930" spans="1:5" ht="14.25" hidden="1">
      <c r="A930" s="100" t="s">
        <v>747</v>
      </c>
      <c r="B930" s="34"/>
      <c r="C930" s="34"/>
      <c r="D930" s="83"/>
      <c r="E930" s="84"/>
    </row>
    <row r="931" spans="1:5" ht="14.25" hidden="1">
      <c r="A931" s="100" t="s">
        <v>748</v>
      </c>
      <c r="B931" s="34"/>
      <c r="C931" s="34"/>
      <c r="D931" s="83"/>
      <c r="E931" s="84"/>
    </row>
    <row r="932" spans="1:5" ht="14.25" hidden="1">
      <c r="A932" s="100" t="s">
        <v>749</v>
      </c>
      <c r="B932" s="34"/>
      <c r="C932" s="34"/>
      <c r="D932" s="83"/>
      <c r="E932" s="84"/>
    </row>
    <row r="933" spans="1:5" ht="14.25" hidden="1">
      <c r="A933" s="100" t="s">
        <v>750</v>
      </c>
      <c r="B933" s="34"/>
      <c r="C933" s="34"/>
      <c r="D933" s="83"/>
      <c r="E933" s="84"/>
    </row>
    <row r="934" spans="1:5" ht="14.25" hidden="1">
      <c r="A934" s="100" t="s">
        <v>751</v>
      </c>
      <c r="B934" s="34"/>
      <c r="C934" s="34"/>
      <c r="D934" s="83"/>
      <c r="E934" s="84"/>
    </row>
    <row r="935" spans="1:5" ht="14.25" hidden="1">
      <c r="A935" s="100" t="s">
        <v>752</v>
      </c>
      <c r="B935" s="34"/>
      <c r="C935" s="34"/>
      <c r="D935" s="83"/>
      <c r="E935" s="84"/>
    </row>
    <row r="936" spans="1:5" ht="14.25">
      <c r="A936" s="100" t="s">
        <v>753</v>
      </c>
      <c r="B936" s="34">
        <v>19234</v>
      </c>
      <c r="C936" s="34"/>
      <c r="D936" s="83">
        <f>E936-C936</f>
        <v>6988.37</v>
      </c>
      <c r="E936" s="86">
        <v>6988.37</v>
      </c>
    </row>
    <row r="937" spans="1:5" ht="14.25" hidden="1">
      <c r="A937" s="100" t="s">
        <v>754</v>
      </c>
      <c r="B937" s="34">
        <v>36</v>
      </c>
      <c r="C937" s="34"/>
      <c r="D937" s="83">
        <f>E937-C937</f>
        <v>10.97</v>
      </c>
      <c r="E937" s="86">
        <v>10.97</v>
      </c>
    </row>
    <row r="938" spans="1:5" ht="14.25" hidden="1">
      <c r="A938" s="100" t="s">
        <v>755</v>
      </c>
      <c r="B938" s="34"/>
      <c r="C938" s="34"/>
      <c r="D938" s="83"/>
      <c r="E938" s="84"/>
    </row>
    <row r="939" spans="1:5" ht="14.25" hidden="1">
      <c r="A939" s="100" t="s">
        <v>756</v>
      </c>
      <c r="B939" s="34"/>
      <c r="C939" s="34"/>
      <c r="D939" s="83"/>
      <c r="E939" s="84"/>
    </row>
    <row r="940" spans="1:5" ht="14.25" hidden="1">
      <c r="A940" s="100" t="s">
        <v>757</v>
      </c>
      <c r="B940" s="34">
        <v>19198</v>
      </c>
      <c r="C940" s="34"/>
      <c r="D940" s="83">
        <f>E940-C940</f>
        <v>6977.400000000001</v>
      </c>
      <c r="E940" s="86">
        <v>6977.4</v>
      </c>
    </row>
    <row r="941" spans="1:5" ht="14.25" hidden="1">
      <c r="A941" s="100" t="s">
        <v>758</v>
      </c>
      <c r="B941" s="34"/>
      <c r="C941" s="34"/>
      <c r="D941" s="83"/>
      <c r="E941" s="84"/>
    </row>
    <row r="942" spans="1:5" ht="14.25" hidden="1">
      <c r="A942" s="100" t="s">
        <v>49</v>
      </c>
      <c r="B942" s="34"/>
      <c r="C942" s="34"/>
      <c r="D942" s="83"/>
      <c r="E942" s="84"/>
    </row>
    <row r="943" spans="1:5" ht="14.25" hidden="1">
      <c r="A943" s="100" t="s">
        <v>50</v>
      </c>
      <c r="B943" s="34"/>
      <c r="C943" s="34"/>
      <c r="D943" s="83"/>
      <c r="E943" s="84"/>
    </row>
    <row r="944" spans="1:5" ht="14.25" hidden="1">
      <c r="A944" s="100" t="s">
        <v>51</v>
      </c>
      <c r="B944" s="34"/>
      <c r="C944" s="34"/>
      <c r="D944" s="83"/>
      <c r="E944" s="84"/>
    </row>
    <row r="945" spans="1:5" ht="14.25" hidden="1">
      <c r="A945" s="100" t="s">
        <v>744</v>
      </c>
      <c r="B945" s="34"/>
      <c r="C945" s="34"/>
      <c r="D945" s="83"/>
      <c r="E945" s="84"/>
    </row>
    <row r="946" spans="1:5" ht="14.25" hidden="1">
      <c r="A946" s="100" t="s">
        <v>759</v>
      </c>
      <c r="B946" s="34"/>
      <c r="C946" s="34"/>
      <c r="D946" s="83"/>
      <c r="E946" s="84"/>
    </row>
    <row r="947" spans="1:5" ht="14.25" hidden="1">
      <c r="A947" s="100" t="s">
        <v>760</v>
      </c>
      <c r="B947" s="34"/>
      <c r="C947" s="34"/>
      <c r="D947" s="83"/>
      <c r="E947" s="84"/>
    </row>
    <row r="948" spans="1:5" ht="14.25">
      <c r="A948" s="100" t="s">
        <v>761</v>
      </c>
      <c r="B948" s="34">
        <v>2116</v>
      </c>
      <c r="C948" s="34"/>
      <c r="D948" s="83">
        <f>E948-C948</f>
        <v>300.00000000000006</v>
      </c>
      <c r="E948" s="86">
        <v>300.00000000000006</v>
      </c>
    </row>
    <row r="949" spans="1:5" ht="14.25" hidden="1">
      <c r="A949" s="100" t="s">
        <v>762</v>
      </c>
      <c r="B949" s="34">
        <v>2116</v>
      </c>
      <c r="C949" s="34"/>
      <c r="D949" s="83">
        <f>E949-C949</f>
        <v>300.00000000000006</v>
      </c>
      <c r="E949" s="86">
        <v>300.00000000000006</v>
      </c>
    </row>
    <row r="950" spans="1:5" ht="14.25" hidden="1">
      <c r="A950" s="100" t="s">
        <v>763</v>
      </c>
      <c r="B950" s="34"/>
      <c r="C950" s="34"/>
      <c r="D950" s="83"/>
      <c r="E950" s="84"/>
    </row>
    <row r="951" spans="1:5" ht="14.25" hidden="1">
      <c r="A951" s="100" t="s">
        <v>764</v>
      </c>
      <c r="B951" s="34"/>
      <c r="C951" s="34"/>
      <c r="D951" s="83"/>
      <c r="E951" s="84"/>
    </row>
    <row r="952" spans="1:5" ht="14.25" hidden="1">
      <c r="A952" s="100" t="s">
        <v>765</v>
      </c>
      <c r="B952" s="34"/>
      <c r="C952" s="34"/>
      <c r="D952" s="83"/>
      <c r="E952" s="84"/>
    </row>
    <row r="953" spans="1:5" ht="14.25">
      <c r="A953" s="100" t="s">
        <v>766</v>
      </c>
      <c r="B953" s="34">
        <v>1389</v>
      </c>
      <c r="C953" s="34"/>
      <c r="D953" s="83">
        <f>E953-C953</f>
        <v>1788.45</v>
      </c>
      <c r="E953" s="86">
        <v>1788.45</v>
      </c>
    </row>
    <row r="954" spans="1:5" ht="14.25" hidden="1">
      <c r="A954" s="100" t="s">
        <v>767</v>
      </c>
      <c r="B954" s="34"/>
      <c r="C954" s="34"/>
      <c r="D954" s="83"/>
      <c r="E954" s="92"/>
    </row>
    <row r="955" spans="1:5" ht="14.25" hidden="1">
      <c r="A955" s="100" t="s">
        <v>768</v>
      </c>
      <c r="B955" s="34">
        <v>1389</v>
      </c>
      <c r="C955" s="34"/>
      <c r="D955" s="83">
        <f>E955-C955</f>
        <v>1788.45</v>
      </c>
      <c r="E955" s="86">
        <v>1788.45</v>
      </c>
    </row>
    <row r="956" spans="1:5" ht="14.25">
      <c r="A956" s="100" t="s">
        <v>769</v>
      </c>
      <c r="B956" s="34">
        <v>8507</v>
      </c>
      <c r="C956" s="34">
        <f>C957+C967+C983+C988+C999+C1006+C1014</f>
        <v>406</v>
      </c>
      <c r="D956" s="83">
        <f>E956-C956</f>
        <v>7444.64</v>
      </c>
      <c r="E956" s="84">
        <f>E957+E967+E983+E988+E999+E1006+E1014</f>
        <v>7850.64</v>
      </c>
    </row>
    <row r="957" spans="1:5" ht="14.25" hidden="1">
      <c r="A957" s="100" t="s">
        <v>770</v>
      </c>
      <c r="B957" s="34"/>
      <c r="C957" s="34"/>
      <c r="D957" s="83"/>
      <c r="E957" s="86"/>
    </row>
    <row r="958" spans="1:5" ht="14.25" hidden="1">
      <c r="A958" s="100" t="s">
        <v>49</v>
      </c>
      <c r="B958" s="34"/>
      <c r="C958" s="34"/>
      <c r="D958" s="83"/>
      <c r="E958" s="86"/>
    </row>
    <row r="959" spans="1:5" ht="14.25" hidden="1">
      <c r="A959" s="100" t="s">
        <v>50</v>
      </c>
      <c r="B959" s="34"/>
      <c r="C959" s="34"/>
      <c r="D959" s="83"/>
      <c r="E959" s="84"/>
    </row>
    <row r="960" spans="1:5" ht="14.25" hidden="1">
      <c r="A960" s="100" t="s">
        <v>51</v>
      </c>
      <c r="B960" s="34"/>
      <c r="C960" s="34"/>
      <c r="D960" s="83"/>
      <c r="E960" s="84"/>
    </row>
    <row r="961" spans="1:5" ht="14.25" hidden="1">
      <c r="A961" s="100" t="s">
        <v>771</v>
      </c>
      <c r="B961" s="34"/>
      <c r="C961" s="34"/>
      <c r="D961" s="83"/>
      <c r="E961" s="84"/>
    </row>
    <row r="962" spans="1:5" ht="14.25" hidden="1">
      <c r="A962" s="100" t="s">
        <v>772</v>
      </c>
      <c r="B962" s="34"/>
      <c r="C962" s="34"/>
      <c r="D962" s="83"/>
      <c r="E962" s="84"/>
    </row>
    <row r="963" spans="1:5" ht="14.25" hidden="1">
      <c r="A963" s="100" t="s">
        <v>773</v>
      </c>
      <c r="B963" s="34"/>
      <c r="C963" s="34"/>
      <c r="D963" s="83"/>
      <c r="E963" s="84"/>
    </row>
    <row r="964" spans="1:5" ht="14.25" hidden="1">
      <c r="A964" s="100" t="s">
        <v>774</v>
      </c>
      <c r="B964" s="34"/>
      <c r="C964" s="34"/>
      <c r="D964" s="83"/>
      <c r="E964" s="84"/>
    </row>
    <row r="965" spans="1:5" ht="14.25" hidden="1">
      <c r="A965" s="100" t="s">
        <v>775</v>
      </c>
      <c r="B965" s="34"/>
      <c r="C965" s="34"/>
      <c r="D965" s="83"/>
      <c r="E965" s="84"/>
    </row>
    <row r="966" spans="1:5" ht="14.25" hidden="1">
      <c r="A966" s="100" t="s">
        <v>776</v>
      </c>
      <c r="B966" s="34"/>
      <c r="C966" s="34"/>
      <c r="D966" s="83"/>
      <c r="E966" s="84"/>
    </row>
    <row r="967" spans="1:5" ht="14.25" hidden="1">
      <c r="A967" s="100" t="s">
        <v>777</v>
      </c>
      <c r="B967" s="34"/>
      <c r="C967" s="34"/>
      <c r="D967" s="83"/>
      <c r="E967" s="84"/>
    </row>
    <row r="968" spans="1:5" ht="14.25" hidden="1">
      <c r="A968" s="100" t="s">
        <v>49</v>
      </c>
      <c r="B968" s="34"/>
      <c r="C968" s="34"/>
      <c r="D968" s="83"/>
      <c r="E968" s="84"/>
    </row>
    <row r="969" spans="1:5" ht="14.25" hidden="1">
      <c r="A969" s="100" t="s">
        <v>50</v>
      </c>
      <c r="B969" s="34"/>
      <c r="C969" s="34"/>
      <c r="D969" s="83"/>
      <c r="E969" s="86"/>
    </row>
    <row r="970" spans="1:5" ht="14.25" hidden="1">
      <c r="A970" s="100" t="s">
        <v>51</v>
      </c>
      <c r="B970" s="34"/>
      <c r="C970" s="34"/>
      <c r="D970" s="83"/>
      <c r="E970" s="84"/>
    </row>
    <row r="971" spans="1:5" ht="14.25" hidden="1">
      <c r="A971" s="100" t="s">
        <v>778</v>
      </c>
      <c r="B971" s="34"/>
      <c r="C971" s="34"/>
      <c r="D971" s="83"/>
      <c r="E971" s="84"/>
    </row>
    <row r="972" spans="1:5" ht="14.25" hidden="1">
      <c r="A972" s="100" t="s">
        <v>779</v>
      </c>
      <c r="B972" s="34"/>
      <c r="C972" s="34"/>
      <c r="D972" s="83"/>
      <c r="E972" s="84"/>
    </row>
    <row r="973" spans="1:5" ht="14.25" hidden="1">
      <c r="A973" s="100" t="s">
        <v>780</v>
      </c>
      <c r="B973" s="34"/>
      <c r="C973" s="34"/>
      <c r="D973" s="83"/>
      <c r="E973" s="84"/>
    </row>
    <row r="974" spans="1:5" ht="14.25" hidden="1">
      <c r="A974" s="100" t="s">
        <v>781</v>
      </c>
      <c r="B974" s="34"/>
      <c r="C974" s="34"/>
      <c r="D974" s="83"/>
      <c r="E974" s="84"/>
    </row>
    <row r="975" spans="1:5" ht="14.25" hidden="1">
      <c r="A975" s="100" t="s">
        <v>782</v>
      </c>
      <c r="B975" s="34"/>
      <c r="C975" s="34"/>
      <c r="D975" s="83"/>
      <c r="E975" s="84"/>
    </row>
    <row r="976" spans="1:5" ht="14.25" hidden="1">
      <c r="A976" s="100" t="s">
        <v>783</v>
      </c>
      <c r="B976" s="34"/>
      <c r="C976" s="34"/>
      <c r="D976" s="83"/>
      <c r="E976" s="84"/>
    </row>
    <row r="977" spans="1:5" ht="14.25" hidden="1">
      <c r="A977" s="100" t="s">
        <v>784</v>
      </c>
      <c r="B977" s="34"/>
      <c r="C977" s="34"/>
      <c r="D977" s="83"/>
      <c r="E977" s="84"/>
    </row>
    <row r="978" spans="1:5" ht="14.25" hidden="1">
      <c r="A978" s="100" t="s">
        <v>785</v>
      </c>
      <c r="B978" s="34"/>
      <c r="C978" s="34"/>
      <c r="D978" s="83"/>
      <c r="E978" s="84"/>
    </row>
    <row r="979" spans="1:5" ht="14.25" hidden="1">
      <c r="A979" s="100" t="s">
        <v>786</v>
      </c>
      <c r="B979" s="34"/>
      <c r="C979" s="34"/>
      <c r="D979" s="83"/>
      <c r="E979" s="84"/>
    </row>
    <row r="980" spans="1:5" ht="14.25" hidden="1">
      <c r="A980" s="100" t="s">
        <v>787</v>
      </c>
      <c r="B980" s="34"/>
      <c r="C980" s="34"/>
      <c r="D980" s="83"/>
      <c r="E980" s="84"/>
    </row>
    <row r="981" spans="1:5" ht="14.25" hidden="1">
      <c r="A981" s="100" t="s">
        <v>788</v>
      </c>
      <c r="B981" s="34"/>
      <c r="C981" s="34"/>
      <c r="D981" s="83"/>
      <c r="E981" s="84"/>
    </row>
    <row r="982" spans="1:5" ht="14.25" hidden="1">
      <c r="A982" s="100" t="s">
        <v>789</v>
      </c>
      <c r="B982" s="34"/>
      <c r="C982" s="34"/>
      <c r="D982" s="83"/>
      <c r="E982" s="84"/>
    </row>
    <row r="983" spans="1:5" ht="14.25" hidden="1">
      <c r="A983" s="100" t="s">
        <v>790</v>
      </c>
      <c r="B983" s="34"/>
      <c r="C983" s="34"/>
      <c r="D983" s="83"/>
      <c r="E983" s="84"/>
    </row>
    <row r="984" spans="1:5" ht="14.25" hidden="1">
      <c r="A984" s="100" t="s">
        <v>49</v>
      </c>
      <c r="B984" s="34"/>
      <c r="C984" s="34"/>
      <c r="D984" s="83"/>
      <c r="E984" s="84"/>
    </row>
    <row r="985" spans="1:5" ht="14.25" hidden="1">
      <c r="A985" s="100" t="s">
        <v>50</v>
      </c>
      <c r="B985" s="34"/>
      <c r="C985" s="34"/>
      <c r="D985" s="83"/>
      <c r="E985" s="84"/>
    </row>
    <row r="986" spans="1:5" ht="14.25" hidden="1">
      <c r="A986" s="100" t="s">
        <v>51</v>
      </c>
      <c r="B986" s="34"/>
      <c r="C986" s="34"/>
      <c r="D986" s="83"/>
      <c r="E986" s="84"/>
    </row>
    <row r="987" spans="1:5" ht="14.25" hidden="1">
      <c r="A987" s="100" t="s">
        <v>791</v>
      </c>
      <c r="B987" s="34"/>
      <c r="C987" s="34"/>
      <c r="D987" s="83"/>
      <c r="E987" s="84"/>
    </row>
    <row r="988" spans="1:5" ht="14.25" hidden="1">
      <c r="A988" s="100" t="s">
        <v>792</v>
      </c>
      <c r="B988" s="34"/>
      <c r="C988" s="34"/>
      <c r="D988" s="83"/>
      <c r="E988" s="84"/>
    </row>
    <row r="989" spans="1:5" ht="14.25" hidden="1">
      <c r="A989" s="100" t="s">
        <v>49</v>
      </c>
      <c r="B989" s="34"/>
      <c r="C989" s="34"/>
      <c r="D989" s="83"/>
      <c r="E989" s="84"/>
    </row>
    <row r="990" spans="1:5" ht="14.25" hidden="1">
      <c r="A990" s="100" t="s">
        <v>50</v>
      </c>
      <c r="B990" s="34"/>
      <c r="C990" s="34"/>
      <c r="D990" s="83"/>
      <c r="E990" s="84"/>
    </row>
    <row r="991" spans="1:5" ht="14.25" hidden="1">
      <c r="A991" s="100" t="s">
        <v>51</v>
      </c>
      <c r="B991" s="34"/>
      <c r="C991" s="34"/>
      <c r="D991" s="83"/>
      <c r="E991" s="84"/>
    </row>
    <row r="992" spans="1:5" ht="14.25" hidden="1">
      <c r="A992" s="100" t="s">
        <v>793</v>
      </c>
      <c r="B992" s="34"/>
      <c r="C992" s="34"/>
      <c r="D992" s="83"/>
      <c r="E992" s="84"/>
    </row>
    <row r="993" spans="1:5" ht="14.25" hidden="1">
      <c r="A993" s="100" t="s">
        <v>794</v>
      </c>
      <c r="B993" s="34"/>
      <c r="C993" s="34"/>
      <c r="D993" s="83"/>
      <c r="E993" s="84"/>
    </row>
    <row r="994" spans="1:5" ht="14.25" hidden="1">
      <c r="A994" s="100" t="s">
        <v>795</v>
      </c>
      <c r="B994" s="34"/>
      <c r="C994" s="34"/>
      <c r="D994" s="83"/>
      <c r="E994" s="84"/>
    </row>
    <row r="995" spans="1:5" ht="14.25" hidden="1">
      <c r="A995" s="100" t="s">
        <v>796</v>
      </c>
      <c r="B995" s="34"/>
      <c r="C995" s="34"/>
      <c r="D995" s="83"/>
      <c r="E995" s="84"/>
    </row>
    <row r="996" spans="1:5" ht="14.25" hidden="1">
      <c r="A996" s="100" t="s">
        <v>797</v>
      </c>
      <c r="B996" s="34"/>
      <c r="C996" s="34"/>
      <c r="D996" s="83"/>
      <c r="E996" s="84"/>
    </row>
    <row r="997" spans="1:5" ht="14.25" hidden="1">
      <c r="A997" s="100" t="s">
        <v>58</v>
      </c>
      <c r="B997" s="34"/>
      <c r="C997" s="34"/>
      <c r="D997" s="83"/>
      <c r="E997" s="84"/>
    </row>
    <row r="998" spans="1:5" ht="14.25" hidden="1">
      <c r="A998" s="100" t="s">
        <v>798</v>
      </c>
      <c r="B998" s="34"/>
      <c r="C998" s="34"/>
      <c r="D998" s="83"/>
      <c r="E998" s="84"/>
    </row>
    <row r="999" spans="1:5" ht="14.25" hidden="1">
      <c r="A999" s="100" t="s">
        <v>799</v>
      </c>
      <c r="B999" s="34"/>
      <c r="C999" s="34"/>
      <c r="D999" s="83"/>
      <c r="E999" s="84"/>
    </row>
    <row r="1000" spans="1:5" ht="14.25" hidden="1">
      <c r="A1000" s="100" t="s">
        <v>49</v>
      </c>
      <c r="B1000" s="34"/>
      <c r="C1000" s="34"/>
      <c r="D1000" s="83"/>
      <c r="E1000" s="84"/>
    </row>
    <row r="1001" spans="1:5" ht="14.25" hidden="1">
      <c r="A1001" s="100" t="s">
        <v>50</v>
      </c>
      <c r="B1001" s="34"/>
      <c r="C1001" s="34"/>
      <c r="D1001" s="83"/>
      <c r="E1001" s="84"/>
    </row>
    <row r="1002" spans="1:5" ht="14.25" hidden="1">
      <c r="A1002" s="100" t="s">
        <v>51</v>
      </c>
      <c r="B1002" s="34"/>
      <c r="C1002" s="34"/>
      <c r="D1002" s="83"/>
      <c r="E1002" s="84"/>
    </row>
    <row r="1003" spans="1:5" ht="14.25" hidden="1">
      <c r="A1003" s="100" t="s">
        <v>800</v>
      </c>
      <c r="B1003" s="34"/>
      <c r="C1003" s="34"/>
      <c r="D1003" s="83"/>
      <c r="E1003" s="84"/>
    </row>
    <row r="1004" spans="1:5" ht="14.25" hidden="1">
      <c r="A1004" s="100" t="s">
        <v>801</v>
      </c>
      <c r="B1004" s="34"/>
      <c r="C1004" s="34"/>
      <c r="D1004" s="83"/>
      <c r="E1004" s="84"/>
    </row>
    <row r="1005" spans="1:5" ht="14.25" hidden="1">
      <c r="A1005" s="100" t="s">
        <v>802</v>
      </c>
      <c r="B1005" s="34"/>
      <c r="C1005" s="34"/>
      <c r="D1005" s="83"/>
      <c r="E1005" s="84"/>
    </row>
    <row r="1006" spans="1:5" ht="14.25">
      <c r="A1006" s="100" t="s">
        <v>803</v>
      </c>
      <c r="B1006" s="34">
        <v>8507</v>
      </c>
      <c r="C1006" s="34">
        <v>406</v>
      </c>
      <c r="D1006" s="83">
        <f>E1006-C1006</f>
        <v>7430.5</v>
      </c>
      <c r="E1006" s="86">
        <v>7836.5</v>
      </c>
    </row>
    <row r="1007" spans="1:5" ht="14.25" hidden="1">
      <c r="A1007" s="100" t="s">
        <v>49</v>
      </c>
      <c r="B1007" s="34">
        <v>340</v>
      </c>
      <c r="C1007" s="34">
        <v>326</v>
      </c>
      <c r="D1007" s="83">
        <f>E1007-C1007</f>
        <v>309.467</v>
      </c>
      <c r="E1007" s="86">
        <v>635.467</v>
      </c>
    </row>
    <row r="1008" spans="1:5" ht="14.25" hidden="1">
      <c r="A1008" s="100" t="s">
        <v>50</v>
      </c>
      <c r="B1008" s="34">
        <v>523</v>
      </c>
      <c r="C1008" s="34">
        <v>15</v>
      </c>
      <c r="D1008" s="83">
        <f>E1008-C1008</f>
        <v>200</v>
      </c>
      <c r="E1008" s="84">
        <v>215</v>
      </c>
    </row>
    <row r="1009" spans="1:5" ht="14.25" hidden="1">
      <c r="A1009" s="100" t="s">
        <v>51</v>
      </c>
      <c r="B1009" s="34"/>
      <c r="C1009" s="34"/>
      <c r="D1009" s="83"/>
      <c r="E1009" s="84"/>
    </row>
    <row r="1010" spans="1:5" ht="14.25" hidden="1">
      <c r="A1010" s="100" t="s">
        <v>804</v>
      </c>
      <c r="B1010" s="34"/>
      <c r="C1010" s="34"/>
      <c r="D1010" s="83"/>
      <c r="E1010" s="84"/>
    </row>
    <row r="1011" spans="1:5" ht="14.25" hidden="1">
      <c r="A1011" s="100" t="s">
        <v>805</v>
      </c>
      <c r="B1011" s="34"/>
      <c r="C1011" s="34"/>
      <c r="D1011" s="83"/>
      <c r="E1011" s="84"/>
    </row>
    <row r="1012" spans="1:5" ht="14.25" hidden="1">
      <c r="A1012" s="100" t="s">
        <v>806</v>
      </c>
      <c r="B1012" s="34"/>
      <c r="C1012" s="34"/>
      <c r="D1012" s="83"/>
      <c r="E1012" s="84"/>
    </row>
    <row r="1013" spans="1:5" ht="14.25" hidden="1">
      <c r="A1013" s="100" t="s">
        <v>807</v>
      </c>
      <c r="B1013" s="34">
        <v>7644</v>
      </c>
      <c r="C1013" s="34">
        <v>65</v>
      </c>
      <c r="D1013" s="83">
        <f>E1013-C1013</f>
        <v>6921.033</v>
      </c>
      <c r="E1013" s="86">
        <v>6986.033</v>
      </c>
    </row>
    <row r="1014" spans="1:5" ht="14.25">
      <c r="A1014" s="100" t="s">
        <v>808</v>
      </c>
      <c r="B1014" s="34"/>
      <c r="C1014" s="34"/>
      <c r="D1014" s="83">
        <f>E1014-C1014</f>
        <v>14.14</v>
      </c>
      <c r="E1014" s="86">
        <v>14.14</v>
      </c>
    </row>
    <row r="1015" spans="1:5" ht="14.25" hidden="1">
      <c r="A1015" s="100" t="s">
        <v>809</v>
      </c>
      <c r="B1015" s="34"/>
      <c r="C1015" s="34"/>
      <c r="D1015" s="83"/>
      <c r="E1015" s="84"/>
    </row>
    <row r="1016" spans="1:5" ht="14.25" hidden="1">
      <c r="A1016" s="100" t="s">
        <v>810</v>
      </c>
      <c r="B1016" s="34"/>
      <c r="C1016" s="34"/>
      <c r="D1016" s="83"/>
      <c r="E1016" s="84"/>
    </row>
    <row r="1017" spans="1:5" ht="14.25" hidden="1">
      <c r="A1017" s="100" t="s">
        <v>811</v>
      </c>
      <c r="B1017" s="34"/>
      <c r="C1017" s="34"/>
      <c r="D1017" s="83"/>
      <c r="E1017" s="84"/>
    </row>
    <row r="1018" spans="1:5" ht="14.25" hidden="1">
      <c r="A1018" s="100" t="s">
        <v>812</v>
      </c>
      <c r="B1018" s="34"/>
      <c r="C1018" s="34"/>
      <c r="D1018" s="83"/>
      <c r="E1018" s="84"/>
    </row>
    <row r="1019" spans="1:5" ht="14.25" hidden="1">
      <c r="A1019" s="100" t="s">
        <v>813</v>
      </c>
      <c r="B1019" s="34"/>
      <c r="C1019" s="34"/>
      <c r="D1019" s="83">
        <f>E1019-C1019</f>
        <v>14.14</v>
      </c>
      <c r="E1019" s="86">
        <v>14.14</v>
      </c>
    </row>
    <row r="1020" spans="1:5" ht="14.25">
      <c r="A1020" s="100" t="s">
        <v>814</v>
      </c>
      <c r="B1020" s="34">
        <v>1313</v>
      </c>
      <c r="C1020" s="34">
        <f>C1021+C1031+C1037</f>
        <v>252</v>
      </c>
      <c r="D1020" s="83">
        <f>E1020-C1020</f>
        <v>2029.9165000000003</v>
      </c>
      <c r="E1020" s="84">
        <f>E1021+E1031+E1037</f>
        <v>2281.9165000000003</v>
      </c>
    </row>
    <row r="1021" spans="1:5" ht="14.25">
      <c r="A1021" s="100" t="s">
        <v>815</v>
      </c>
      <c r="B1021" s="34">
        <v>976</v>
      </c>
      <c r="C1021" s="34">
        <v>252</v>
      </c>
      <c r="D1021" s="83">
        <f>E1021-C1021</f>
        <v>1971.9533000000001</v>
      </c>
      <c r="E1021" s="86">
        <v>2223.9533</v>
      </c>
    </row>
    <row r="1022" spans="1:5" ht="14.25" hidden="1">
      <c r="A1022" s="100" t="s">
        <v>49</v>
      </c>
      <c r="B1022" s="34">
        <v>7</v>
      </c>
      <c r="C1022" s="34">
        <v>135</v>
      </c>
      <c r="D1022" s="83">
        <f>E1022-C1022</f>
        <v>0.028199999999998226</v>
      </c>
      <c r="E1022" s="86">
        <v>135.0282</v>
      </c>
    </row>
    <row r="1023" spans="1:5" ht="14.25" hidden="1">
      <c r="A1023" s="100" t="s">
        <v>50</v>
      </c>
      <c r="B1023" s="34"/>
      <c r="C1023" s="34"/>
      <c r="D1023" s="83">
        <f>E1023-C1023</f>
        <v>715.1131</v>
      </c>
      <c r="E1023" s="86">
        <v>715.1131</v>
      </c>
    </row>
    <row r="1024" spans="1:5" ht="14.25" hidden="1">
      <c r="A1024" s="100" t="s">
        <v>51</v>
      </c>
      <c r="B1024" s="34"/>
      <c r="C1024" s="34"/>
      <c r="D1024" s="83"/>
      <c r="E1024" s="84"/>
    </row>
    <row r="1025" spans="1:5" ht="14.25" hidden="1">
      <c r="A1025" s="100" t="s">
        <v>816</v>
      </c>
      <c r="B1025" s="34"/>
      <c r="C1025" s="34"/>
      <c r="D1025" s="83"/>
      <c r="E1025" s="84"/>
    </row>
    <row r="1026" spans="1:5" ht="14.25" hidden="1">
      <c r="A1026" s="100" t="s">
        <v>817</v>
      </c>
      <c r="B1026" s="34"/>
      <c r="C1026" s="34"/>
      <c r="D1026" s="83"/>
      <c r="E1026" s="84"/>
    </row>
    <row r="1027" spans="1:5" ht="14.25" hidden="1">
      <c r="A1027" s="100" t="s">
        <v>818</v>
      </c>
      <c r="B1027" s="34"/>
      <c r="C1027" s="34"/>
      <c r="D1027" s="83"/>
      <c r="E1027" s="84"/>
    </row>
    <row r="1028" spans="1:5" ht="14.25" hidden="1">
      <c r="A1028" s="100" t="s">
        <v>819</v>
      </c>
      <c r="B1028" s="34"/>
      <c r="C1028" s="34"/>
      <c r="D1028" s="83"/>
      <c r="E1028" s="84"/>
    </row>
    <row r="1029" spans="1:5" ht="14.25" hidden="1">
      <c r="A1029" s="100" t="s">
        <v>58</v>
      </c>
      <c r="B1029" s="34">
        <v>135</v>
      </c>
      <c r="C1029" s="34">
        <v>117</v>
      </c>
      <c r="D1029" s="83">
        <f>E1029-C1029</f>
        <v>3.2120000000000033</v>
      </c>
      <c r="E1029" s="86">
        <v>120.212</v>
      </c>
    </row>
    <row r="1030" spans="1:5" ht="14.25" hidden="1">
      <c r="A1030" s="100" t="s">
        <v>820</v>
      </c>
      <c r="B1030" s="34">
        <v>700</v>
      </c>
      <c r="C1030" s="34"/>
      <c r="D1030" s="83">
        <f>E1030-C1030</f>
        <v>1253.6</v>
      </c>
      <c r="E1030" s="86">
        <v>1253.6</v>
      </c>
    </row>
    <row r="1031" spans="1:5" ht="14.25">
      <c r="A1031" s="100" t="s">
        <v>821</v>
      </c>
      <c r="B1031" s="34">
        <v>147</v>
      </c>
      <c r="C1031" s="34"/>
      <c r="D1031" s="83">
        <f>E1031-C1031</f>
        <v>57.9632</v>
      </c>
      <c r="E1031" s="86">
        <v>57.9632</v>
      </c>
    </row>
    <row r="1032" spans="1:5" ht="14.25" hidden="1">
      <c r="A1032" s="100" t="s">
        <v>49</v>
      </c>
      <c r="B1032" s="34"/>
      <c r="C1032" s="34"/>
      <c r="D1032" s="83"/>
      <c r="E1032" s="84"/>
    </row>
    <row r="1033" spans="1:5" ht="14.25" hidden="1">
      <c r="A1033" s="100" t="s">
        <v>50</v>
      </c>
      <c r="B1033" s="34"/>
      <c r="C1033" s="34"/>
      <c r="D1033" s="83"/>
      <c r="E1033" s="84"/>
    </row>
    <row r="1034" spans="1:5" ht="14.25" hidden="1">
      <c r="A1034" s="100" t="s">
        <v>51</v>
      </c>
      <c r="B1034" s="34"/>
      <c r="C1034" s="34"/>
      <c r="D1034" s="83"/>
      <c r="E1034" s="84"/>
    </row>
    <row r="1035" spans="1:5" ht="14.25" hidden="1">
      <c r="A1035" s="100" t="s">
        <v>822</v>
      </c>
      <c r="B1035" s="34"/>
      <c r="C1035" s="34"/>
      <c r="D1035" s="83"/>
      <c r="E1035" s="84"/>
    </row>
    <row r="1036" spans="1:5" ht="14.25" hidden="1">
      <c r="A1036" s="100" t="s">
        <v>823</v>
      </c>
      <c r="B1036" s="34">
        <v>147</v>
      </c>
      <c r="C1036" s="34"/>
      <c r="D1036" s="83">
        <f>E1036-C1036</f>
        <v>57.9632</v>
      </c>
      <c r="E1036" s="86">
        <v>57.9632</v>
      </c>
    </row>
    <row r="1037" spans="1:5" ht="14.25" hidden="1">
      <c r="A1037" s="100" t="s">
        <v>824</v>
      </c>
      <c r="B1037" s="34">
        <v>190</v>
      </c>
      <c r="C1037" s="34"/>
      <c r="D1037" s="83">
        <f>E1037-C1037</f>
        <v>0</v>
      </c>
      <c r="E1037" s="86"/>
    </row>
    <row r="1038" spans="1:5" ht="14.25" hidden="1">
      <c r="A1038" s="100" t="s">
        <v>825</v>
      </c>
      <c r="B1038" s="34">
        <v>178</v>
      </c>
      <c r="C1038" s="34"/>
      <c r="D1038" s="83"/>
      <c r="E1038" s="84"/>
    </row>
    <row r="1039" spans="1:5" ht="14.25" hidden="1">
      <c r="A1039" s="100" t="s">
        <v>826</v>
      </c>
      <c r="B1039" s="34">
        <v>12</v>
      </c>
      <c r="C1039" s="34"/>
      <c r="D1039" s="83">
        <f>E1039-C1039</f>
        <v>0</v>
      </c>
      <c r="E1039" s="86"/>
    </row>
    <row r="1040" spans="1:5" ht="14.25">
      <c r="A1040" s="100" t="s">
        <v>827</v>
      </c>
      <c r="B1040" s="34">
        <f>B1041+B1048+B1058+B1064+B1067</f>
        <v>0</v>
      </c>
      <c r="C1040" s="34">
        <f>C1041+C1048+C1058+C1064+C1067</f>
        <v>0</v>
      </c>
      <c r="D1040" s="83">
        <f>E1040-C1040</f>
        <v>0</v>
      </c>
      <c r="E1040" s="84">
        <f>E1041+E1048+E1058+E1064+E1067</f>
        <v>0</v>
      </c>
    </row>
    <row r="1041" spans="1:5" ht="14.25" hidden="1">
      <c r="A1041" s="100" t="s">
        <v>828</v>
      </c>
      <c r="B1041" s="34"/>
      <c r="C1041" s="34"/>
      <c r="D1041" s="83"/>
      <c r="E1041" s="84"/>
    </row>
    <row r="1042" spans="1:5" ht="14.25" hidden="1">
      <c r="A1042" s="100" t="s">
        <v>49</v>
      </c>
      <c r="B1042" s="34"/>
      <c r="C1042" s="34"/>
      <c r="D1042" s="83"/>
      <c r="E1042" s="84"/>
    </row>
    <row r="1043" spans="1:5" ht="14.25" hidden="1">
      <c r="A1043" s="100" t="s">
        <v>50</v>
      </c>
      <c r="B1043" s="34"/>
      <c r="C1043" s="34"/>
      <c r="D1043" s="83"/>
      <c r="E1043" s="84"/>
    </row>
    <row r="1044" spans="1:5" ht="14.25" hidden="1">
      <c r="A1044" s="100" t="s">
        <v>51</v>
      </c>
      <c r="B1044" s="34"/>
      <c r="C1044" s="34"/>
      <c r="D1044" s="83"/>
      <c r="E1044" s="84"/>
    </row>
    <row r="1045" spans="1:5" ht="14.25" hidden="1">
      <c r="A1045" s="100" t="s">
        <v>829</v>
      </c>
      <c r="B1045" s="34"/>
      <c r="C1045" s="34"/>
      <c r="D1045" s="83"/>
      <c r="E1045" s="84"/>
    </row>
    <row r="1046" spans="1:5" ht="14.25" hidden="1">
      <c r="A1046" s="100" t="s">
        <v>58</v>
      </c>
      <c r="B1046" s="34"/>
      <c r="C1046" s="34"/>
      <c r="D1046" s="83"/>
      <c r="E1046" s="84"/>
    </row>
    <row r="1047" spans="1:5" ht="14.25" hidden="1">
      <c r="A1047" s="100" t="s">
        <v>830</v>
      </c>
      <c r="B1047" s="34"/>
      <c r="C1047" s="34"/>
      <c r="D1047" s="83"/>
      <c r="E1047" s="84"/>
    </row>
    <row r="1048" spans="1:5" ht="14.25" hidden="1">
      <c r="A1048" s="100" t="s">
        <v>831</v>
      </c>
      <c r="B1048" s="34"/>
      <c r="C1048" s="34"/>
      <c r="D1048" s="83"/>
      <c r="E1048" s="84"/>
    </row>
    <row r="1049" spans="1:5" ht="14.25" hidden="1">
      <c r="A1049" s="100" t="s">
        <v>832</v>
      </c>
      <c r="B1049" s="34"/>
      <c r="C1049" s="34"/>
      <c r="D1049" s="83"/>
      <c r="E1049" s="84"/>
    </row>
    <row r="1050" spans="1:5" ht="14.25" hidden="1">
      <c r="A1050" s="100" t="s">
        <v>833</v>
      </c>
      <c r="B1050" s="34"/>
      <c r="C1050" s="34"/>
      <c r="D1050" s="83"/>
      <c r="E1050" s="84"/>
    </row>
    <row r="1051" spans="1:5" ht="14.25" hidden="1">
      <c r="A1051" s="100" t="s">
        <v>834</v>
      </c>
      <c r="B1051" s="34"/>
      <c r="C1051" s="34"/>
      <c r="D1051" s="83"/>
      <c r="E1051" s="84"/>
    </row>
    <row r="1052" spans="1:5" ht="14.25" hidden="1">
      <c r="A1052" s="100" t="s">
        <v>835</v>
      </c>
      <c r="B1052" s="34"/>
      <c r="C1052" s="34"/>
      <c r="D1052" s="83"/>
      <c r="E1052" s="84"/>
    </row>
    <row r="1053" spans="1:5" ht="14.25" hidden="1">
      <c r="A1053" s="100" t="s">
        <v>836</v>
      </c>
      <c r="B1053" s="34"/>
      <c r="C1053" s="34"/>
      <c r="D1053" s="83"/>
      <c r="E1053" s="84"/>
    </row>
    <row r="1054" spans="1:5" ht="14.25" hidden="1">
      <c r="A1054" s="100" t="s">
        <v>837</v>
      </c>
      <c r="B1054" s="34"/>
      <c r="C1054" s="34"/>
      <c r="D1054" s="83"/>
      <c r="E1054" s="84"/>
    </row>
    <row r="1055" spans="1:5" ht="14.25" hidden="1">
      <c r="A1055" s="100" t="s">
        <v>838</v>
      </c>
      <c r="B1055" s="34"/>
      <c r="C1055" s="34"/>
      <c r="D1055" s="83"/>
      <c r="E1055" s="84"/>
    </row>
    <row r="1056" spans="1:5" ht="14.25" hidden="1">
      <c r="A1056" s="100" t="s">
        <v>839</v>
      </c>
      <c r="B1056" s="34"/>
      <c r="C1056" s="34"/>
      <c r="D1056" s="83"/>
      <c r="E1056" s="84"/>
    </row>
    <row r="1057" spans="1:5" ht="14.25" hidden="1">
      <c r="A1057" s="100" t="s">
        <v>840</v>
      </c>
      <c r="B1057" s="34"/>
      <c r="C1057" s="34"/>
      <c r="D1057" s="83"/>
      <c r="E1057" s="84"/>
    </row>
    <row r="1058" spans="1:5" ht="14.25" hidden="1">
      <c r="A1058" s="100" t="s">
        <v>841</v>
      </c>
      <c r="B1058" s="34"/>
      <c r="C1058" s="34"/>
      <c r="D1058" s="83"/>
      <c r="E1058" s="84"/>
    </row>
    <row r="1059" spans="1:5" ht="14.25" hidden="1">
      <c r="A1059" s="100" t="s">
        <v>842</v>
      </c>
      <c r="B1059" s="34"/>
      <c r="C1059" s="34"/>
      <c r="D1059" s="83"/>
      <c r="E1059" s="84"/>
    </row>
    <row r="1060" spans="1:5" ht="14.25" hidden="1">
      <c r="A1060" s="102" t="s">
        <v>843</v>
      </c>
      <c r="B1060" s="34"/>
      <c r="C1060" s="34"/>
      <c r="D1060" s="83"/>
      <c r="E1060" s="84"/>
    </row>
    <row r="1061" spans="1:5" ht="14.25" hidden="1">
      <c r="A1061" s="100" t="s">
        <v>844</v>
      </c>
      <c r="B1061" s="34"/>
      <c r="C1061" s="34"/>
      <c r="D1061" s="83"/>
      <c r="E1061" s="84"/>
    </row>
    <row r="1062" spans="1:5" ht="14.25" hidden="1">
      <c r="A1062" s="100" t="s">
        <v>845</v>
      </c>
      <c r="B1062" s="34"/>
      <c r="C1062" s="34"/>
      <c r="D1062" s="83"/>
      <c r="E1062" s="84"/>
    </row>
    <row r="1063" spans="1:5" ht="14.25" hidden="1">
      <c r="A1063" s="100" t="s">
        <v>846</v>
      </c>
      <c r="B1063" s="34"/>
      <c r="C1063" s="34"/>
      <c r="D1063" s="83"/>
      <c r="E1063" s="84"/>
    </row>
    <row r="1064" spans="1:5" ht="14.25" hidden="1">
      <c r="A1064" s="100" t="s">
        <v>847</v>
      </c>
      <c r="B1064" s="34"/>
      <c r="C1064" s="34"/>
      <c r="D1064" s="83"/>
      <c r="E1064" s="84"/>
    </row>
    <row r="1065" spans="1:5" ht="14.25" hidden="1">
      <c r="A1065" s="100" t="s">
        <v>848</v>
      </c>
      <c r="B1065" s="34"/>
      <c r="C1065" s="34"/>
      <c r="D1065" s="83"/>
      <c r="E1065" s="84"/>
    </row>
    <row r="1066" spans="1:5" ht="14.25" hidden="1">
      <c r="A1066" s="100" t="s">
        <v>849</v>
      </c>
      <c r="B1066" s="34"/>
      <c r="C1066" s="34"/>
      <c r="D1066" s="83"/>
      <c r="E1066" s="84"/>
    </row>
    <row r="1067" spans="1:5" ht="14.25" hidden="1">
      <c r="A1067" s="100" t="s">
        <v>850</v>
      </c>
      <c r="B1067" s="34"/>
      <c r="C1067" s="34"/>
      <c r="D1067" s="83"/>
      <c r="E1067" s="84"/>
    </row>
    <row r="1068" spans="1:5" ht="14.25" hidden="1">
      <c r="A1068" s="100" t="s">
        <v>851</v>
      </c>
      <c r="B1068" s="34"/>
      <c r="C1068" s="34"/>
      <c r="D1068" s="83"/>
      <c r="E1068" s="84"/>
    </row>
    <row r="1069" spans="1:5" ht="14.25" hidden="1">
      <c r="A1069" s="100" t="s">
        <v>852</v>
      </c>
      <c r="B1069" s="34"/>
      <c r="C1069" s="34"/>
      <c r="D1069" s="83"/>
      <c r="E1069" s="84"/>
    </row>
    <row r="1070" spans="1:5" ht="14.25">
      <c r="A1070" s="100" t="s">
        <v>853</v>
      </c>
      <c r="B1070" s="34"/>
      <c r="C1070" s="34"/>
      <c r="D1070" s="83"/>
      <c r="E1070" s="84"/>
    </row>
    <row r="1071" spans="1:5" ht="14.25" hidden="1">
      <c r="A1071" s="100" t="s">
        <v>854</v>
      </c>
      <c r="B1071" s="34"/>
      <c r="C1071" s="34"/>
      <c r="D1071" s="83"/>
      <c r="E1071" s="84"/>
    </row>
    <row r="1072" spans="1:5" ht="14.25" hidden="1">
      <c r="A1072" s="100" t="s">
        <v>855</v>
      </c>
      <c r="B1072" s="34"/>
      <c r="C1072" s="34"/>
      <c r="D1072" s="83"/>
      <c r="E1072" s="84"/>
    </row>
    <row r="1073" spans="1:5" ht="14.25" hidden="1">
      <c r="A1073" s="100" t="s">
        <v>856</v>
      </c>
      <c r="B1073" s="34"/>
      <c r="C1073" s="34"/>
      <c r="D1073" s="83"/>
      <c r="E1073" s="84"/>
    </row>
    <row r="1074" spans="1:5" ht="14.25" hidden="1">
      <c r="A1074" s="100" t="s">
        <v>857</v>
      </c>
      <c r="B1074" s="34"/>
      <c r="C1074" s="34"/>
      <c r="D1074" s="83"/>
      <c r="E1074" s="84"/>
    </row>
    <row r="1075" spans="1:5" ht="14.25" hidden="1">
      <c r="A1075" s="100" t="s">
        <v>858</v>
      </c>
      <c r="B1075" s="34"/>
      <c r="C1075" s="34"/>
      <c r="D1075" s="83"/>
      <c r="E1075" s="84"/>
    </row>
    <row r="1076" spans="1:5" ht="14.25" hidden="1">
      <c r="A1076" s="100" t="s">
        <v>859</v>
      </c>
      <c r="B1076" s="34"/>
      <c r="C1076" s="34"/>
      <c r="D1076" s="83"/>
      <c r="E1076" s="84"/>
    </row>
    <row r="1077" spans="1:5" ht="14.25" hidden="1">
      <c r="A1077" s="100" t="s">
        <v>860</v>
      </c>
      <c r="B1077" s="34"/>
      <c r="C1077" s="34"/>
      <c r="D1077" s="83"/>
      <c r="E1077" s="84"/>
    </row>
    <row r="1078" spans="1:5" ht="14.25" hidden="1">
      <c r="A1078" s="100" t="s">
        <v>861</v>
      </c>
      <c r="B1078" s="34"/>
      <c r="C1078" s="34"/>
      <c r="D1078" s="83"/>
      <c r="E1078" s="84"/>
    </row>
    <row r="1079" spans="1:5" ht="14.25" hidden="1">
      <c r="A1079" s="100" t="s">
        <v>862</v>
      </c>
      <c r="B1079" s="34"/>
      <c r="C1079" s="34"/>
      <c r="D1079" s="83"/>
      <c r="E1079" s="84"/>
    </row>
    <row r="1080" spans="1:5" ht="14.25">
      <c r="A1080" s="100" t="s">
        <v>863</v>
      </c>
      <c r="B1080" s="34">
        <v>2833</v>
      </c>
      <c r="C1080" s="34">
        <f>C1081+C1108+C1123</f>
        <v>1289</v>
      </c>
      <c r="D1080" s="83">
        <f>E1080-C1080</f>
        <v>5231.512361</v>
      </c>
      <c r="E1080" s="84">
        <f>E1081+E1108+E1123</f>
        <v>6520.512361</v>
      </c>
    </row>
    <row r="1081" spans="1:5" ht="14.25">
      <c r="A1081" s="100" t="s">
        <v>864</v>
      </c>
      <c r="B1081" s="34">
        <v>2745</v>
      </c>
      <c r="C1081" s="34">
        <v>1289</v>
      </c>
      <c r="D1081" s="83">
        <f>E1081-C1081</f>
        <v>5158.412361</v>
      </c>
      <c r="E1081" s="86">
        <v>6447.412361</v>
      </c>
    </row>
    <row r="1082" spans="1:5" ht="14.25" hidden="1">
      <c r="A1082" s="100" t="s">
        <v>49</v>
      </c>
      <c r="B1082" s="34">
        <v>228</v>
      </c>
      <c r="C1082" s="34">
        <v>173</v>
      </c>
      <c r="D1082" s="83">
        <f>E1082-C1082</f>
        <v>2084.583</v>
      </c>
      <c r="E1082" s="86">
        <v>2257.583</v>
      </c>
    </row>
    <row r="1083" spans="1:5" ht="14.25" hidden="1">
      <c r="A1083" s="100" t="s">
        <v>50</v>
      </c>
      <c r="B1083" s="34"/>
      <c r="C1083" s="34"/>
      <c r="D1083" s="83"/>
      <c r="E1083" s="84"/>
    </row>
    <row r="1084" spans="1:5" ht="14.25" hidden="1">
      <c r="A1084" s="100" t="s">
        <v>51</v>
      </c>
      <c r="B1084" s="34"/>
      <c r="C1084" s="34"/>
      <c r="D1084" s="83"/>
      <c r="E1084" s="84"/>
    </row>
    <row r="1085" spans="1:5" ht="14.25" hidden="1">
      <c r="A1085" s="100" t="s">
        <v>865</v>
      </c>
      <c r="B1085" s="34"/>
      <c r="C1085" s="34"/>
      <c r="D1085" s="83"/>
      <c r="E1085" s="84"/>
    </row>
    <row r="1086" spans="1:5" ht="14.25" hidden="1">
      <c r="A1086" s="100" t="s">
        <v>866</v>
      </c>
      <c r="B1086" s="34"/>
      <c r="C1086" s="34"/>
      <c r="D1086" s="83">
        <f>E1086-C1086</f>
        <v>0</v>
      </c>
      <c r="E1086" s="86">
        <v>0</v>
      </c>
    </row>
    <row r="1087" spans="1:5" ht="14.25" hidden="1">
      <c r="A1087" s="100" t="s">
        <v>867</v>
      </c>
      <c r="B1087" s="34"/>
      <c r="C1087" s="34"/>
      <c r="D1087" s="83"/>
      <c r="E1087" s="84"/>
    </row>
    <row r="1088" spans="1:5" ht="14.25" hidden="1">
      <c r="A1088" s="100" t="s">
        <v>868</v>
      </c>
      <c r="B1088" s="34"/>
      <c r="C1088" s="34"/>
      <c r="D1088" s="83"/>
      <c r="E1088" s="84"/>
    </row>
    <row r="1089" spans="1:5" ht="14.25" hidden="1">
      <c r="A1089" s="100" t="s">
        <v>869</v>
      </c>
      <c r="B1089" s="34"/>
      <c r="C1089" s="34"/>
      <c r="D1089" s="83"/>
      <c r="E1089" s="84"/>
    </row>
    <row r="1090" spans="1:5" ht="14.25" hidden="1">
      <c r="A1090" s="100" t="s">
        <v>870</v>
      </c>
      <c r="B1090" s="34"/>
      <c r="C1090" s="34"/>
      <c r="D1090" s="83"/>
      <c r="E1090" s="84"/>
    </row>
    <row r="1091" spans="1:5" ht="14.25" hidden="1">
      <c r="A1091" s="100" t="s">
        <v>871</v>
      </c>
      <c r="B1091" s="34"/>
      <c r="C1091" s="34"/>
      <c r="D1091" s="83"/>
      <c r="E1091" s="84"/>
    </row>
    <row r="1092" spans="1:5" ht="14.25" hidden="1">
      <c r="A1092" s="100" t="s">
        <v>872</v>
      </c>
      <c r="B1092" s="34">
        <v>654</v>
      </c>
      <c r="C1092" s="34"/>
      <c r="D1092" s="83">
        <f>E1092-C1092</f>
        <v>527.223861</v>
      </c>
      <c r="E1092" s="86">
        <v>527.223861</v>
      </c>
    </row>
    <row r="1093" spans="1:5" ht="14.25" hidden="1">
      <c r="A1093" s="100" t="s">
        <v>873</v>
      </c>
      <c r="B1093" s="34"/>
      <c r="C1093" s="34"/>
      <c r="D1093" s="83"/>
      <c r="E1093" s="84"/>
    </row>
    <row r="1094" spans="1:5" ht="14.25" hidden="1">
      <c r="A1094" s="100" t="s">
        <v>874</v>
      </c>
      <c r="B1094" s="34"/>
      <c r="C1094" s="34"/>
      <c r="D1094" s="83"/>
      <c r="E1094" s="84"/>
    </row>
    <row r="1095" spans="1:5" ht="14.25" hidden="1">
      <c r="A1095" s="100" t="s">
        <v>875</v>
      </c>
      <c r="B1095" s="34"/>
      <c r="C1095" s="34"/>
      <c r="D1095" s="83"/>
      <c r="E1095" s="84"/>
    </row>
    <row r="1096" spans="1:5" ht="14.25" hidden="1">
      <c r="A1096" s="100" t="s">
        <v>876</v>
      </c>
      <c r="B1096" s="34"/>
      <c r="C1096" s="34"/>
      <c r="D1096" s="83"/>
      <c r="E1096" s="84"/>
    </row>
    <row r="1097" spans="1:5" ht="14.25" hidden="1">
      <c r="A1097" s="100" t="s">
        <v>877</v>
      </c>
      <c r="B1097" s="34"/>
      <c r="C1097" s="34"/>
      <c r="D1097" s="83"/>
      <c r="E1097" s="84"/>
    </row>
    <row r="1098" spans="1:5" ht="14.25" hidden="1">
      <c r="A1098" s="100" t="s">
        <v>878</v>
      </c>
      <c r="B1098" s="34"/>
      <c r="C1098" s="34"/>
      <c r="D1098" s="83"/>
      <c r="E1098" s="84"/>
    </row>
    <row r="1099" spans="1:5" ht="14.25" hidden="1">
      <c r="A1099" s="100" t="s">
        <v>879</v>
      </c>
      <c r="B1099" s="34"/>
      <c r="C1099" s="34"/>
      <c r="D1099" s="83"/>
      <c r="E1099" s="84"/>
    </row>
    <row r="1100" spans="1:5" ht="14.25" hidden="1">
      <c r="A1100" s="100" t="s">
        <v>880</v>
      </c>
      <c r="B1100" s="34"/>
      <c r="C1100" s="34"/>
      <c r="D1100" s="83"/>
      <c r="E1100" s="84"/>
    </row>
    <row r="1101" spans="1:5" ht="14.25" hidden="1">
      <c r="A1101" s="100" t="s">
        <v>881</v>
      </c>
      <c r="B1101" s="34"/>
      <c r="C1101" s="34"/>
      <c r="D1101" s="83"/>
      <c r="E1101" s="84"/>
    </row>
    <row r="1102" spans="1:5" ht="14.25" hidden="1">
      <c r="A1102" s="100" t="s">
        <v>882</v>
      </c>
      <c r="B1102" s="34"/>
      <c r="C1102" s="34"/>
      <c r="D1102" s="83"/>
      <c r="E1102" s="84"/>
    </row>
    <row r="1103" spans="1:5" ht="14.25" hidden="1">
      <c r="A1103" s="100" t="s">
        <v>883</v>
      </c>
      <c r="B1103" s="34"/>
      <c r="C1103" s="34"/>
      <c r="D1103" s="83"/>
      <c r="E1103" s="84"/>
    </row>
    <row r="1104" spans="1:5" ht="14.25" hidden="1">
      <c r="A1104" s="100" t="s">
        <v>884</v>
      </c>
      <c r="B1104" s="34"/>
      <c r="C1104" s="34"/>
      <c r="D1104" s="83"/>
      <c r="E1104" s="84"/>
    </row>
    <row r="1105" spans="1:5" ht="14.25" hidden="1">
      <c r="A1105" s="100" t="s">
        <v>885</v>
      </c>
      <c r="B1105" s="34"/>
      <c r="C1105" s="34"/>
      <c r="D1105" s="83"/>
      <c r="E1105" s="84"/>
    </row>
    <row r="1106" spans="1:5" ht="14.25" hidden="1">
      <c r="A1106" s="100" t="s">
        <v>58</v>
      </c>
      <c r="B1106" s="34">
        <v>1146</v>
      </c>
      <c r="C1106" s="34">
        <v>1116</v>
      </c>
      <c r="D1106" s="83">
        <f>E1106-C1106</f>
        <v>298.5787</v>
      </c>
      <c r="E1106" s="86">
        <v>1414.5787</v>
      </c>
    </row>
    <row r="1107" spans="1:5" ht="14.25" hidden="1">
      <c r="A1107" s="100" t="s">
        <v>886</v>
      </c>
      <c r="B1107" s="34">
        <v>717</v>
      </c>
      <c r="C1107" s="34"/>
      <c r="D1107" s="83">
        <f>E1107-C1107</f>
        <v>2248.0268</v>
      </c>
      <c r="E1107" s="86">
        <v>2248.0268</v>
      </c>
    </row>
    <row r="1108" spans="1:5" ht="14.25">
      <c r="A1108" s="100" t="s">
        <v>887</v>
      </c>
      <c r="B1108" s="34">
        <v>88</v>
      </c>
      <c r="C1108" s="34"/>
      <c r="D1108" s="83">
        <f>E1108-C1108</f>
        <v>73.1</v>
      </c>
      <c r="E1108" s="86">
        <v>73.1</v>
      </c>
    </row>
    <row r="1109" spans="1:5" ht="14.25" hidden="1">
      <c r="A1109" s="100" t="s">
        <v>49</v>
      </c>
      <c r="B1109" s="34"/>
      <c r="C1109" s="34"/>
      <c r="D1109" s="83"/>
      <c r="E1109" s="84"/>
    </row>
    <row r="1110" spans="1:5" ht="14.25" hidden="1">
      <c r="A1110" s="100" t="s">
        <v>50</v>
      </c>
      <c r="B1110" s="34"/>
      <c r="C1110" s="34"/>
      <c r="D1110" s="83"/>
      <c r="E1110" s="84"/>
    </row>
    <row r="1111" spans="1:5" ht="14.25" hidden="1">
      <c r="A1111" s="100" t="s">
        <v>51</v>
      </c>
      <c r="B1111" s="34"/>
      <c r="C1111" s="34"/>
      <c r="D1111" s="83"/>
      <c r="E1111" s="84"/>
    </row>
    <row r="1112" spans="1:5" ht="14.25" hidden="1">
      <c r="A1112" s="100" t="s">
        <v>888</v>
      </c>
      <c r="B1112" s="34">
        <v>88</v>
      </c>
      <c r="C1112" s="34"/>
      <c r="D1112" s="83">
        <f>E1112-C1112</f>
        <v>73.1</v>
      </c>
      <c r="E1112" s="86">
        <v>73.1</v>
      </c>
    </row>
    <row r="1113" spans="1:5" ht="14.25" hidden="1">
      <c r="A1113" s="100" t="s">
        <v>889</v>
      </c>
      <c r="B1113" s="34"/>
      <c r="C1113" s="34"/>
      <c r="D1113" s="83"/>
      <c r="E1113" s="84"/>
    </row>
    <row r="1114" spans="1:5" ht="14.25" hidden="1">
      <c r="A1114" s="100" t="s">
        <v>890</v>
      </c>
      <c r="B1114" s="34"/>
      <c r="C1114" s="34"/>
      <c r="D1114" s="83"/>
      <c r="E1114" s="84"/>
    </row>
    <row r="1115" spans="1:5" ht="14.25" hidden="1">
      <c r="A1115" s="100" t="s">
        <v>891</v>
      </c>
      <c r="B1115" s="34"/>
      <c r="C1115" s="34"/>
      <c r="D1115" s="83"/>
      <c r="E1115" s="84"/>
    </row>
    <row r="1116" spans="1:5" ht="14.25" hidden="1">
      <c r="A1116" s="100" t="s">
        <v>892</v>
      </c>
      <c r="B1116" s="34"/>
      <c r="C1116" s="34"/>
      <c r="D1116" s="83"/>
      <c r="E1116" s="84"/>
    </row>
    <row r="1117" spans="1:5" ht="14.25" hidden="1">
      <c r="A1117" s="100" t="s">
        <v>893</v>
      </c>
      <c r="B1117" s="34"/>
      <c r="C1117" s="34"/>
      <c r="D1117" s="83"/>
      <c r="E1117" s="84"/>
    </row>
    <row r="1118" spans="1:5" ht="14.25" hidden="1">
      <c r="A1118" s="100" t="s">
        <v>894</v>
      </c>
      <c r="B1118" s="34"/>
      <c r="C1118" s="34"/>
      <c r="D1118" s="83"/>
      <c r="E1118" s="84"/>
    </row>
    <row r="1119" spans="1:5" ht="14.25" hidden="1">
      <c r="A1119" s="100" t="s">
        <v>895</v>
      </c>
      <c r="B1119" s="34"/>
      <c r="C1119" s="34"/>
      <c r="D1119" s="83"/>
      <c r="E1119" s="84"/>
    </row>
    <row r="1120" spans="1:5" ht="14.25" hidden="1">
      <c r="A1120" s="100" t="s">
        <v>896</v>
      </c>
      <c r="B1120" s="34"/>
      <c r="C1120" s="34"/>
      <c r="D1120" s="83"/>
      <c r="E1120" s="84"/>
    </row>
    <row r="1121" spans="1:5" ht="14.25" hidden="1">
      <c r="A1121" s="100" t="s">
        <v>897</v>
      </c>
      <c r="B1121" s="34"/>
      <c r="C1121" s="34"/>
      <c r="D1121" s="83"/>
      <c r="E1121" s="84"/>
    </row>
    <row r="1122" spans="1:5" ht="14.25" hidden="1">
      <c r="A1122" s="100" t="s">
        <v>898</v>
      </c>
      <c r="B1122" s="34"/>
      <c r="C1122" s="34"/>
      <c r="D1122" s="83"/>
      <c r="E1122" s="84"/>
    </row>
    <row r="1123" spans="1:5" ht="14.25" hidden="1">
      <c r="A1123" s="100" t="s">
        <v>899</v>
      </c>
      <c r="B1123" s="34"/>
      <c r="C1123" s="34"/>
      <c r="D1123" s="83"/>
      <c r="E1123" s="84"/>
    </row>
    <row r="1124" spans="1:5" ht="14.25">
      <c r="A1124" s="100" t="s">
        <v>900</v>
      </c>
      <c r="B1124" s="34">
        <v>48386</v>
      </c>
      <c r="C1124" s="34">
        <f>C1125+C1136+C1140</f>
        <v>20563</v>
      </c>
      <c r="D1124" s="83">
        <f>E1124-C1124</f>
        <v>-8722.427834</v>
      </c>
      <c r="E1124" s="84">
        <f>E1125+E1136+E1140</f>
        <v>11840.572166</v>
      </c>
    </row>
    <row r="1125" spans="1:5" ht="14.25">
      <c r="A1125" s="100" t="s">
        <v>901</v>
      </c>
      <c r="B1125" s="34">
        <v>42703</v>
      </c>
      <c r="C1125" s="34">
        <v>11800</v>
      </c>
      <c r="D1125" s="83">
        <f>E1125-C1125</f>
        <v>-7962.836234</v>
      </c>
      <c r="E1125" s="86">
        <v>3837.163765999999</v>
      </c>
    </row>
    <row r="1126" spans="1:5" ht="14.25" hidden="1">
      <c r="A1126" s="100" t="s">
        <v>902</v>
      </c>
      <c r="B1126" s="34"/>
      <c r="C1126" s="34"/>
      <c r="D1126" s="83"/>
      <c r="E1126" s="84"/>
    </row>
    <row r="1127" spans="1:5" ht="14.25" hidden="1">
      <c r="A1127" s="100" t="s">
        <v>903</v>
      </c>
      <c r="B1127" s="34"/>
      <c r="C1127" s="34"/>
      <c r="D1127" s="83"/>
      <c r="E1127" s="84"/>
    </row>
    <row r="1128" spans="1:5" ht="14.25" hidden="1">
      <c r="A1128" s="100" t="s">
        <v>904</v>
      </c>
      <c r="B1128" s="34">
        <v>24098</v>
      </c>
      <c r="C1128" s="34">
        <v>11500</v>
      </c>
      <c r="D1128" s="83">
        <f>E1128-C1128</f>
        <v>-9728.52</v>
      </c>
      <c r="E1128" s="86">
        <v>1771.4799999999989</v>
      </c>
    </row>
    <row r="1129" spans="1:5" ht="14.25" hidden="1">
      <c r="A1129" s="100" t="s">
        <v>905</v>
      </c>
      <c r="B1129" s="34"/>
      <c r="C1129" s="34"/>
      <c r="D1129" s="83"/>
      <c r="E1129" s="84"/>
    </row>
    <row r="1130" spans="1:5" ht="14.25" hidden="1">
      <c r="A1130" s="100" t="s">
        <v>906</v>
      </c>
      <c r="B1130" s="34">
        <v>2345</v>
      </c>
      <c r="C1130" s="34">
        <v>300</v>
      </c>
      <c r="D1130" s="83">
        <f>E1130-C1130</f>
        <v>1515.683766</v>
      </c>
      <c r="E1130" s="86">
        <v>1815.683766</v>
      </c>
    </row>
    <row r="1131" spans="1:5" ht="14.25" hidden="1">
      <c r="A1131" s="100" t="s">
        <v>907</v>
      </c>
      <c r="B1131" s="34">
        <v>1021</v>
      </c>
      <c r="C1131" s="34"/>
      <c r="D1131" s="83"/>
      <c r="E1131" s="84"/>
    </row>
    <row r="1132" spans="1:5" ht="14.25" hidden="1">
      <c r="A1132" s="100" t="s">
        <v>908</v>
      </c>
      <c r="B1132" s="34"/>
      <c r="C1132" s="34"/>
      <c r="D1132" s="83"/>
      <c r="E1132" s="84"/>
    </row>
    <row r="1133" spans="1:5" ht="14.25" hidden="1">
      <c r="A1133" s="100" t="s">
        <v>909</v>
      </c>
      <c r="B1133" s="34">
        <v>7426</v>
      </c>
      <c r="C1133" s="34"/>
      <c r="D1133" s="83">
        <f>E1133-C1133</f>
        <v>200</v>
      </c>
      <c r="E1133" s="86">
        <v>200</v>
      </c>
    </row>
    <row r="1134" spans="1:5" ht="14.25" hidden="1">
      <c r="A1134" s="100" t="s">
        <v>910</v>
      </c>
      <c r="B1134" s="34"/>
      <c r="C1134" s="34"/>
      <c r="D1134" s="83"/>
      <c r="E1134" s="84"/>
    </row>
    <row r="1135" spans="1:5" ht="14.25" hidden="1">
      <c r="A1135" s="100" t="s">
        <v>911</v>
      </c>
      <c r="B1135" s="34">
        <v>7813</v>
      </c>
      <c r="C1135" s="34"/>
      <c r="D1135" s="83">
        <f>E1135-C1135</f>
        <v>50</v>
      </c>
      <c r="E1135" s="86">
        <v>50</v>
      </c>
    </row>
    <row r="1136" spans="1:5" ht="14.25">
      <c r="A1136" s="100" t="s">
        <v>912</v>
      </c>
      <c r="B1136" s="34">
        <v>5683</v>
      </c>
      <c r="C1136" s="34">
        <v>8763</v>
      </c>
      <c r="D1136" s="83">
        <f>E1136-C1136</f>
        <v>-759.5915999999997</v>
      </c>
      <c r="E1136" s="86">
        <v>8003.4084</v>
      </c>
    </row>
    <row r="1137" spans="1:5" ht="14.25" hidden="1">
      <c r="A1137" s="100" t="s">
        <v>913</v>
      </c>
      <c r="B1137" s="34">
        <v>5683</v>
      </c>
      <c r="C1137" s="34">
        <v>8763</v>
      </c>
      <c r="D1137" s="83">
        <f>E1137-C1137</f>
        <v>-759.5915999999997</v>
      </c>
      <c r="E1137" s="86">
        <v>8003.4084</v>
      </c>
    </row>
    <row r="1138" spans="1:5" ht="14.25" hidden="1">
      <c r="A1138" s="100" t="s">
        <v>914</v>
      </c>
      <c r="B1138" s="34"/>
      <c r="C1138" s="34"/>
      <c r="D1138" s="83"/>
      <c r="E1138" s="84"/>
    </row>
    <row r="1139" spans="1:5" ht="14.25" hidden="1">
      <c r="A1139" s="100" t="s">
        <v>915</v>
      </c>
      <c r="B1139" s="34"/>
      <c r="C1139" s="34"/>
      <c r="D1139" s="83"/>
      <c r="E1139" s="84"/>
    </row>
    <row r="1140" spans="1:5" ht="14.25" hidden="1">
      <c r="A1140" s="100" t="s">
        <v>916</v>
      </c>
      <c r="B1140" s="34"/>
      <c r="C1140" s="34"/>
      <c r="D1140" s="83"/>
      <c r="E1140" s="84"/>
    </row>
    <row r="1141" spans="1:5" ht="14.25" hidden="1">
      <c r="A1141" s="100" t="s">
        <v>917</v>
      </c>
      <c r="B1141" s="34"/>
      <c r="C1141" s="34"/>
      <c r="D1141" s="83"/>
      <c r="E1141" s="84"/>
    </row>
    <row r="1142" spans="1:5" ht="14.25" hidden="1">
      <c r="A1142" s="100" t="s">
        <v>918</v>
      </c>
      <c r="B1142" s="34"/>
      <c r="C1142" s="34"/>
      <c r="D1142" s="83"/>
      <c r="E1142" s="84"/>
    </row>
    <row r="1143" spans="1:5" ht="14.25" hidden="1">
      <c r="A1143" s="100" t="s">
        <v>919</v>
      </c>
      <c r="B1143" s="34"/>
      <c r="C1143" s="34"/>
      <c r="D1143" s="83"/>
      <c r="E1143" s="84"/>
    </row>
    <row r="1144" spans="1:5" ht="14.25">
      <c r="A1144" s="100" t="s">
        <v>920</v>
      </c>
      <c r="B1144" s="34">
        <v>1271</v>
      </c>
      <c r="C1144" s="34">
        <f>C1145+C1163+C1169+C1175</f>
        <v>250</v>
      </c>
      <c r="D1144" s="83">
        <f>E1144-C1144</f>
        <v>390.0825</v>
      </c>
      <c r="E1144" s="84">
        <f>E1145+E1163+E1169+E1175</f>
        <v>640.0825</v>
      </c>
    </row>
    <row r="1145" spans="1:5" ht="14.25">
      <c r="A1145" s="100" t="s">
        <v>921</v>
      </c>
      <c r="B1145" s="34">
        <v>527</v>
      </c>
      <c r="C1145" s="34">
        <v>250</v>
      </c>
      <c r="D1145" s="83">
        <f>E1145-C1145</f>
        <v>390.0825</v>
      </c>
      <c r="E1145" s="86">
        <v>640.0825</v>
      </c>
    </row>
    <row r="1146" spans="1:5" ht="14.25" hidden="1">
      <c r="A1146" s="100" t="s">
        <v>49</v>
      </c>
      <c r="B1146" s="34">
        <v>141</v>
      </c>
      <c r="C1146" s="34">
        <v>121</v>
      </c>
      <c r="D1146" s="83">
        <f>E1146-C1146</f>
        <v>6.938500000000005</v>
      </c>
      <c r="E1146" s="86">
        <v>127.9385</v>
      </c>
    </row>
    <row r="1147" spans="1:5" ht="14.25" hidden="1">
      <c r="A1147" s="100" t="s">
        <v>50</v>
      </c>
      <c r="B1147" s="34"/>
      <c r="C1147" s="34"/>
      <c r="D1147" s="83"/>
      <c r="E1147" s="84"/>
    </row>
    <row r="1148" spans="1:5" ht="14.25" hidden="1">
      <c r="A1148" s="100" t="s">
        <v>51</v>
      </c>
      <c r="B1148" s="34"/>
      <c r="C1148" s="34"/>
      <c r="D1148" s="83"/>
      <c r="E1148" s="84"/>
    </row>
    <row r="1149" spans="1:5" ht="14.25" hidden="1">
      <c r="A1149" s="100" t="s">
        <v>922</v>
      </c>
      <c r="B1149" s="34"/>
      <c r="C1149" s="34"/>
      <c r="D1149" s="83"/>
      <c r="E1149" s="84"/>
    </row>
    <row r="1150" spans="1:5" ht="14.25" hidden="1">
      <c r="A1150" s="100" t="s">
        <v>923</v>
      </c>
      <c r="B1150" s="34"/>
      <c r="C1150" s="34"/>
      <c r="D1150" s="83"/>
      <c r="E1150" s="84"/>
    </row>
    <row r="1151" spans="1:5" ht="14.25" hidden="1">
      <c r="A1151" s="100" t="s">
        <v>924</v>
      </c>
      <c r="B1151" s="34"/>
      <c r="C1151" s="34"/>
      <c r="D1151" s="83"/>
      <c r="E1151" s="84"/>
    </row>
    <row r="1152" spans="1:5" ht="14.25" hidden="1">
      <c r="A1152" s="100" t="s">
        <v>925</v>
      </c>
      <c r="B1152" s="34"/>
      <c r="C1152" s="34"/>
      <c r="D1152" s="83"/>
      <c r="E1152" s="84"/>
    </row>
    <row r="1153" spans="1:5" ht="14.25" hidden="1">
      <c r="A1153" s="100" t="s">
        <v>926</v>
      </c>
      <c r="B1153" s="34">
        <v>346</v>
      </c>
      <c r="C1153" s="34"/>
      <c r="D1153" s="83">
        <f>E1153-C1153</f>
        <v>375</v>
      </c>
      <c r="E1153" s="86">
        <v>375</v>
      </c>
    </row>
    <row r="1154" spans="1:5" ht="14.25" hidden="1">
      <c r="A1154" s="100" t="s">
        <v>927</v>
      </c>
      <c r="B1154" s="34"/>
      <c r="C1154" s="34"/>
      <c r="D1154" s="83"/>
      <c r="E1154" s="84"/>
    </row>
    <row r="1155" spans="1:5" ht="14.25" hidden="1">
      <c r="A1155" s="100" t="s">
        <v>928</v>
      </c>
      <c r="B1155" s="34"/>
      <c r="C1155" s="34"/>
      <c r="D1155" s="83"/>
      <c r="E1155" s="84"/>
    </row>
    <row r="1156" spans="1:5" ht="14.25" hidden="1">
      <c r="A1156" s="100" t="s">
        <v>929</v>
      </c>
      <c r="B1156" s="34"/>
      <c r="C1156" s="34"/>
      <c r="D1156" s="83"/>
      <c r="E1156" s="84"/>
    </row>
    <row r="1157" spans="1:5" ht="14.25" hidden="1">
      <c r="A1157" s="100" t="s">
        <v>930</v>
      </c>
      <c r="B1157" s="34"/>
      <c r="C1157" s="34"/>
      <c r="D1157" s="83"/>
      <c r="E1157" s="84"/>
    </row>
    <row r="1158" spans="1:5" ht="14.25" hidden="1">
      <c r="A1158" s="100" t="s">
        <v>931</v>
      </c>
      <c r="B1158" s="34"/>
      <c r="C1158" s="34"/>
      <c r="D1158" s="83"/>
      <c r="E1158" s="84"/>
    </row>
    <row r="1159" spans="1:5" ht="14.25" hidden="1">
      <c r="A1159" s="100" t="s">
        <v>932</v>
      </c>
      <c r="B1159" s="34"/>
      <c r="C1159" s="34"/>
      <c r="D1159" s="83"/>
      <c r="E1159" s="84"/>
    </row>
    <row r="1160" spans="1:5" ht="14.25" hidden="1">
      <c r="A1160" s="100" t="s">
        <v>933</v>
      </c>
      <c r="B1160" s="34"/>
      <c r="C1160" s="34"/>
      <c r="D1160" s="83"/>
      <c r="E1160" s="84"/>
    </row>
    <row r="1161" spans="1:5" ht="14.25" hidden="1">
      <c r="A1161" s="100" t="s">
        <v>58</v>
      </c>
      <c r="B1161" s="34">
        <v>36</v>
      </c>
      <c r="C1161" s="34">
        <v>63</v>
      </c>
      <c r="D1161" s="83">
        <f>E1161-C1161</f>
        <v>0.24399999999999977</v>
      </c>
      <c r="E1161" s="86">
        <v>63.244</v>
      </c>
    </row>
    <row r="1162" spans="1:5" ht="14.25" hidden="1">
      <c r="A1162" s="100" t="s">
        <v>934</v>
      </c>
      <c r="B1162" s="34">
        <v>4</v>
      </c>
      <c r="C1162" s="34">
        <v>66</v>
      </c>
      <c r="D1162" s="83">
        <f>E1162-C1162</f>
        <v>7.900000000000006</v>
      </c>
      <c r="E1162" s="86">
        <v>73.9</v>
      </c>
    </row>
    <row r="1163" spans="1:5" ht="14.25" hidden="1">
      <c r="A1163" s="100" t="s">
        <v>935</v>
      </c>
      <c r="B1163" s="34"/>
      <c r="C1163" s="34"/>
      <c r="D1163" s="83"/>
      <c r="E1163" s="84"/>
    </row>
    <row r="1164" spans="1:5" ht="14.25" hidden="1">
      <c r="A1164" s="100" t="s">
        <v>936</v>
      </c>
      <c r="B1164" s="34"/>
      <c r="C1164" s="34"/>
      <c r="D1164" s="83"/>
      <c r="E1164" s="84"/>
    </row>
    <row r="1165" spans="1:5" ht="14.25" hidden="1">
      <c r="A1165" s="100" t="s">
        <v>937</v>
      </c>
      <c r="B1165" s="34"/>
      <c r="C1165" s="34"/>
      <c r="D1165" s="83"/>
      <c r="E1165" s="84"/>
    </row>
    <row r="1166" spans="1:5" ht="14.25" hidden="1">
      <c r="A1166" s="100" t="s">
        <v>938</v>
      </c>
      <c r="B1166" s="34"/>
      <c r="C1166" s="34"/>
      <c r="D1166" s="83"/>
      <c r="E1166" s="84"/>
    </row>
    <row r="1167" spans="1:5" ht="14.25" hidden="1">
      <c r="A1167" s="100" t="s">
        <v>939</v>
      </c>
      <c r="B1167" s="34"/>
      <c r="C1167" s="34"/>
      <c r="D1167" s="83"/>
      <c r="E1167" s="84"/>
    </row>
    <row r="1168" spans="1:5" ht="14.25" hidden="1">
      <c r="A1168" s="100" t="s">
        <v>940</v>
      </c>
      <c r="B1168" s="34"/>
      <c r="C1168" s="34"/>
      <c r="D1168" s="83"/>
      <c r="E1168" s="84"/>
    </row>
    <row r="1169" spans="1:5" ht="14.25" hidden="1">
      <c r="A1169" s="100" t="s">
        <v>941</v>
      </c>
      <c r="B1169" s="34">
        <v>52</v>
      </c>
      <c r="C1169" s="34"/>
      <c r="D1169" s="83"/>
      <c r="E1169" s="84"/>
    </row>
    <row r="1170" spans="1:5" ht="14.25" hidden="1">
      <c r="A1170" s="100" t="s">
        <v>942</v>
      </c>
      <c r="B1170" s="34"/>
      <c r="C1170" s="34"/>
      <c r="D1170" s="83"/>
      <c r="E1170" s="84"/>
    </row>
    <row r="1171" spans="1:5" ht="14.25" hidden="1">
      <c r="A1171" s="100" t="s">
        <v>943</v>
      </c>
      <c r="B1171" s="34"/>
      <c r="C1171" s="34"/>
      <c r="D1171" s="83"/>
      <c r="E1171" s="84"/>
    </row>
    <row r="1172" spans="1:5" ht="14.25" hidden="1">
      <c r="A1172" s="100" t="s">
        <v>944</v>
      </c>
      <c r="B1172" s="34"/>
      <c r="C1172" s="34"/>
      <c r="D1172" s="83"/>
      <c r="E1172" s="84"/>
    </row>
    <row r="1173" spans="1:5" ht="14.25" hidden="1">
      <c r="A1173" s="100" t="s">
        <v>945</v>
      </c>
      <c r="B1173" s="34"/>
      <c r="C1173" s="34"/>
      <c r="D1173" s="83"/>
      <c r="E1173" s="84"/>
    </row>
    <row r="1174" spans="1:5" ht="14.25" hidden="1">
      <c r="A1174" s="100" t="s">
        <v>946</v>
      </c>
      <c r="B1174" s="34">
        <v>52</v>
      </c>
      <c r="C1174" s="34"/>
      <c r="D1174" s="83"/>
      <c r="E1174" s="84"/>
    </row>
    <row r="1175" spans="1:5" ht="14.25" hidden="1">
      <c r="A1175" s="100" t="s">
        <v>947</v>
      </c>
      <c r="B1175" s="34">
        <v>692</v>
      </c>
      <c r="C1175" s="34"/>
      <c r="D1175" s="83"/>
      <c r="E1175" s="84"/>
    </row>
    <row r="1176" spans="1:5" ht="14.25" hidden="1">
      <c r="A1176" s="100" t="s">
        <v>948</v>
      </c>
      <c r="B1176" s="34"/>
      <c r="C1176" s="34"/>
      <c r="D1176" s="83"/>
      <c r="E1176" s="84"/>
    </row>
    <row r="1177" spans="1:5" ht="14.25" hidden="1">
      <c r="A1177" s="100" t="s">
        <v>949</v>
      </c>
      <c r="B1177" s="34"/>
      <c r="C1177" s="34"/>
      <c r="D1177" s="83"/>
      <c r="E1177" s="84"/>
    </row>
    <row r="1178" spans="1:5" ht="14.25" hidden="1">
      <c r="A1178" s="100" t="s">
        <v>950</v>
      </c>
      <c r="B1178" s="34"/>
      <c r="C1178" s="34"/>
      <c r="D1178" s="83"/>
      <c r="E1178" s="84"/>
    </row>
    <row r="1179" spans="1:5" ht="14.25" hidden="1">
      <c r="A1179" s="100" t="s">
        <v>951</v>
      </c>
      <c r="B1179" s="34"/>
      <c r="C1179" s="34"/>
      <c r="D1179" s="83"/>
      <c r="E1179" s="84"/>
    </row>
    <row r="1180" spans="1:5" ht="14.25" hidden="1">
      <c r="A1180" s="100" t="s">
        <v>952</v>
      </c>
      <c r="B1180" s="34"/>
      <c r="C1180" s="34"/>
      <c r="D1180" s="83"/>
      <c r="E1180" s="84"/>
    </row>
    <row r="1181" spans="1:5" ht="14.25" hidden="1">
      <c r="A1181" s="100" t="s">
        <v>953</v>
      </c>
      <c r="B1181" s="34"/>
      <c r="C1181" s="34"/>
      <c r="D1181" s="83"/>
      <c r="E1181" s="84"/>
    </row>
    <row r="1182" spans="1:5" ht="14.25" hidden="1">
      <c r="A1182" s="100" t="s">
        <v>954</v>
      </c>
      <c r="B1182" s="34"/>
      <c r="C1182" s="34"/>
      <c r="D1182" s="83"/>
      <c r="E1182" s="84"/>
    </row>
    <row r="1183" spans="1:5" ht="14.25" hidden="1">
      <c r="A1183" s="100" t="s">
        <v>955</v>
      </c>
      <c r="B1183" s="34"/>
      <c r="C1183" s="34"/>
      <c r="D1183" s="83"/>
      <c r="E1183" s="84"/>
    </row>
    <row r="1184" spans="1:5" ht="14.25" hidden="1">
      <c r="A1184" s="100" t="s">
        <v>956</v>
      </c>
      <c r="B1184" s="34"/>
      <c r="C1184" s="34"/>
      <c r="D1184" s="83"/>
      <c r="E1184" s="84"/>
    </row>
    <row r="1185" spans="1:5" ht="14.25" hidden="1">
      <c r="A1185" s="100" t="s">
        <v>957</v>
      </c>
      <c r="B1185" s="34"/>
      <c r="C1185" s="34"/>
      <c r="D1185" s="83"/>
      <c r="E1185" s="84"/>
    </row>
    <row r="1186" spans="1:5" ht="14.25" hidden="1">
      <c r="A1186" s="100" t="s">
        <v>958</v>
      </c>
      <c r="B1186" s="34">
        <v>692</v>
      </c>
      <c r="C1186" s="34"/>
      <c r="D1186" s="83"/>
      <c r="E1186" s="84"/>
    </row>
    <row r="1187" spans="1:5" ht="14.25" hidden="1">
      <c r="A1187" s="100" t="s">
        <v>959</v>
      </c>
      <c r="B1187" s="34"/>
      <c r="C1187" s="34"/>
      <c r="D1187" s="83"/>
      <c r="E1187" s="84"/>
    </row>
    <row r="1188" spans="1:5" ht="14.25">
      <c r="A1188" s="100" t="s">
        <v>960</v>
      </c>
      <c r="B1188" s="34">
        <v>495</v>
      </c>
      <c r="C1188" s="34">
        <f>C1189+C1201+C1207+C1213+C1221+C1234+C1238+C1242</f>
        <v>677</v>
      </c>
      <c r="D1188" s="83">
        <f>E1188-C1188</f>
        <v>594.0454</v>
      </c>
      <c r="E1188" s="84">
        <f>E1189+E1201+E1207+E1213+E1221+E1234+E1238+E1242</f>
        <v>1271.0454</v>
      </c>
    </row>
    <row r="1189" spans="1:5" ht="14.25">
      <c r="A1189" s="100" t="s">
        <v>961</v>
      </c>
      <c r="B1189" s="34">
        <v>399</v>
      </c>
      <c r="C1189" s="34">
        <v>611</v>
      </c>
      <c r="D1189" s="83">
        <f>E1189-C1189</f>
        <v>88.8854</v>
      </c>
      <c r="E1189" s="86">
        <v>699.8854</v>
      </c>
    </row>
    <row r="1190" spans="1:5" ht="14.25" hidden="1">
      <c r="A1190" s="100" t="s">
        <v>49</v>
      </c>
      <c r="B1190" s="34"/>
      <c r="C1190" s="34">
        <v>320</v>
      </c>
      <c r="D1190" s="83">
        <f>E1190-C1190</f>
        <v>-320</v>
      </c>
      <c r="E1190" s="89">
        <v>0</v>
      </c>
    </row>
    <row r="1191" spans="1:5" ht="14.25" hidden="1">
      <c r="A1191" s="100" t="s">
        <v>50</v>
      </c>
      <c r="B1191" s="34">
        <v>78</v>
      </c>
      <c r="C1191" s="34"/>
      <c r="D1191" s="83">
        <f>E1191-C1191</f>
        <v>350</v>
      </c>
      <c r="E1191" s="86">
        <v>350</v>
      </c>
    </row>
    <row r="1192" spans="1:5" ht="14.25" hidden="1">
      <c r="A1192" s="100" t="s">
        <v>51</v>
      </c>
      <c r="B1192" s="34"/>
      <c r="C1192" s="34"/>
      <c r="D1192" s="83"/>
      <c r="E1192" s="84"/>
    </row>
    <row r="1193" spans="1:5" ht="14.25" hidden="1">
      <c r="A1193" s="100" t="s">
        <v>962</v>
      </c>
      <c r="B1193" s="34"/>
      <c r="C1193" s="34"/>
      <c r="D1193" s="83"/>
      <c r="E1193" s="84"/>
    </row>
    <row r="1194" spans="1:5" ht="14.25" hidden="1">
      <c r="A1194" s="100" t="s">
        <v>963</v>
      </c>
      <c r="B1194" s="34"/>
      <c r="C1194" s="34"/>
      <c r="D1194" s="83"/>
      <c r="E1194" s="84"/>
    </row>
    <row r="1195" spans="1:5" ht="14.25" hidden="1">
      <c r="A1195" s="100" t="s">
        <v>964</v>
      </c>
      <c r="B1195" s="34">
        <v>321</v>
      </c>
      <c r="C1195" s="34">
        <v>291</v>
      </c>
      <c r="D1195" s="83">
        <f>E1195-C1195</f>
        <v>58.885400000000004</v>
      </c>
      <c r="E1195" s="86">
        <v>349.8854</v>
      </c>
    </row>
    <row r="1196" spans="1:5" ht="14.25" hidden="1">
      <c r="A1196" s="100" t="s">
        <v>965</v>
      </c>
      <c r="B1196" s="34"/>
      <c r="C1196" s="34"/>
      <c r="D1196" s="83"/>
      <c r="E1196" s="84"/>
    </row>
    <row r="1197" spans="1:5" ht="14.25" hidden="1">
      <c r="A1197" s="100" t="s">
        <v>966</v>
      </c>
      <c r="B1197" s="34"/>
      <c r="C1197" s="34"/>
      <c r="D1197" s="83"/>
      <c r="E1197" s="84"/>
    </row>
    <row r="1198" spans="1:5" ht="14.25" hidden="1">
      <c r="A1198" s="100" t="s">
        <v>967</v>
      </c>
      <c r="B1198" s="34"/>
      <c r="C1198" s="34"/>
      <c r="D1198" s="83"/>
      <c r="E1198" s="84"/>
    </row>
    <row r="1199" spans="1:5" ht="14.25" hidden="1">
      <c r="A1199" s="100" t="s">
        <v>58</v>
      </c>
      <c r="B1199" s="34"/>
      <c r="C1199" s="34"/>
      <c r="D1199" s="83"/>
      <c r="E1199" s="84"/>
    </row>
    <row r="1200" spans="1:5" ht="14.25" hidden="1">
      <c r="A1200" s="100" t="s">
        <v>968</v>
      </c>
      <c r="B1200" s="34"/>
      <c r="C1200" s="34"/>
      <c r="D1200" s="83"/>
      <c r="E1200" s="84"/>
    </row>
    <row r="1201" spans="1:5" ht="14.25" hidden="1">
      <c r="A1201" s="100" t="s">
        <v>969</v>
      </c>
      <c r="B1201" s="34"/>
      <c r="C1201" s="34"/>
      <c r="D1201" s="83"/>
      <c r="E1201" s="84"/>
    </row>
    <row r="1202" spans="1:5" ht="14.25" hidden="1">
      <c r="A1202" s="100" t="s">
        <v>49</v>
      </c>
      <c r="B1202" s="34"/>
      <c r="C1202" s="34"/>
      <c r="D1202" s="83"/>
      <c r="E1202" s="84"/>
    </row>
    <row r="1203" spans="1:5" ht="14.25" hidden="1">
      <c r="A1203" s="100" t="s">
        <v>50</v>
      </c>
      <c r="B1203" s="34"/>
      <c r="C1203" s="34"/>
      <c r="D1203" s="83"/>
      <c r="E1203" s="84"/>
    </row>
    <row r="1204" spans="1:5" ht="14.25" hidden="1">
      <c r="A1204" s="100" t="s">
        <v>51</v>
      </c>
      <c r="B1204" s="34"/>
      <c r="C1204" s="34"/>
      <c r="D1204" s="83"/>
      <c r="E1204" s="84"/>
    </row>
    <row r="1205" spans="1:5" ht="14.25" hidden="1">
      <c r="A1205" s="100" t="s">
        <v>970</v>
      </c>
      <c r="B1205" s="34"/>
      <c r="C1205" s="34"/>
      <c r="D1205" s="83"/>
      <c r="E1205" s="84"/>
    </row>
    <row r="1206" spans="1:5" ht="14.25" hidden="1">
      <c r="A1206" s="100" t="s">
        <v>971</v>
      </c>
      <c r="B1206" s="34"/>
      <c r="C1206" s="34"/>
      <c r="D1206" s="83"/>
      <c r="E1206" s="84"/>
    </row>
    <row r="1207" spans="1:5" ht="14.25" hidden="1">
      <c r="A1207" s="100" t="s">
        <v>972</v>
      </c>
      <c r="B1207" s="34"/>
      <c r="C1207" s="34"/>
      <c r="D1207" s="83"/>
      <c r="E1207" s="84"/>
    </row>
    <row r="1208" spans="1:5" ht="14.25" hidden="1">
      <c r="A1208" s="100" t="s">
        <v>49</v>
      </c>
      <c r="B1208" s="34"/>
      <c r="C1208" s="34"/>
      <c r="D1208" s="83"/>
      <c r="E1208" s="84"/>
    </row>
    <row r="1209" spans="1:5" ht="14.25" hidden="1">
      <c r="A1209" s="100" t="s">
        <v>50</v>
      </c>
      <c r="B1209" s="34"/>
      <c r="C1209" s="34"/>
      <c r="D1209" s="83"/>
      <c r="E1209" s="84"/>
    </row>
    <row r="1210" spans="1:5" ht="14.25" hidden="1">
      <c r="A1210" s="100" t="s">
        <v>51</v>
      </c>
      <c r="B1210" s="34"/>
      <c r="C1210" s="34"/>
      <c r="D1210" s="83"/>
      <c r="E1210" s="84"/>
    </row>
    <row r="1211" spans="1:5" ht="14.25" hidden="1">
      <c r="A1211" s="100" t="s">
        <v>973</v>
      </c>
      <c r="B1211" s="34"/>
      <c r="C1211" s="34"/>
      <c r="D1211" s="83"/>
      <c r="E1211" s="84"/>
    </row>
    <row r="1212" spans="1:5" ht="14.25" hidden="1">
      <c r="A1212" s="100" t="s">
        <v>974</v>
      </c>
      <c r="B1212" s="34"/>
      <c r="C1212" s="34"/>
      <c r="D1212" s="83"/>
      <c r="E1212" s="84"/>
    </row>
    <row r="1213" spans="1:5" ht="14.25" hidden="1">
      <c r="A1213" s="100" t="s">
        <v>975</v>
      </c>
      <c r="B1213" s="34"/>
      <c r="C1213" s="34"/>
      <c r="D1213" s="83"/>
      <c r="E1213" s="84"/>
    </row>
    <row r="1214" spans="1:5" ht="14.25" hidden="1">
      <c r="A1214" s="100" t="s">
        <v>49</v>
      </c>
      <c r="B1214" s="34"/>
      <c r="C1214" s="34"/>
      <c r="D1214" s="83"/>
      <c r="E1214" s="84"/>
    </row>
    <row r="1215" spans="1:5" ht="14.25" hidden="1">
      <c r="A1215" s="100" t="s">
        <v>50</v>
      </c>
      <c r="B1215" s="34"/>
      <c r="C1215" s="34"/>
      <c r="D1215" s="83"/>
      <c r="E1215" s="84"/>
    </row>
    <row r="1216" spans="1:5" ht="14.25" hidden="1">
      <c r="A1216" s="100" t="s">
        <v>51</v>
      </c>
      <c r="B1216" s="34"/>
      <c r="C1216" s="34"/>
      <c r="D1216" s="83"/>
      <c r="E1216" s="84"/>
    </row>
    <row r="1217" spans="1:5" ht="14.25" hidden="1">
      <c r="A1217" s="100" t="s">
        <v>976</v>
      </c>
      <c r="B1217" s="34"/>
      <c r="C1217" s="34"/>
      <c r="D1217" s="83"/>
      <c r="E1217" s="84"/>
    </row>
    <row r="1218" spans="1:5" ht="14.25" hidden="1">
      <c r="A1218" s="100" t="s">
        <v>977</v>
      </c>
      <c r="B1218" s="34"/>
      <c r="C1218" s="34"/>
      <c r="D1218" s="83"/>
      <c r="E1218" s="84"/>
    </row>
    <row r="1219" spans="1:5" ht="14.25" hidden="1">
      <c r="A1219" s="100" t="s">
        <v>58</v>
      </c>
      <c r="B1219" s="34"/>
      <c r="C1219" s="34"/>
      <c r="D1219" s="83"/>
      <c r="E1219" s="84"/>
    </row>
    <row r="1220" spans="1:5" ht="14.25" hidden="1">
      <c r="A1220" s="100" t="s">
        <v>978</v>
      </c>
      <c r="B1220" s="34"/>
      <c r="C1220" s="34"/>
      <c r="D1220" s="83"/>
      <c r="E1220" s="84"/>
    </row>
    <row r="1221" spans="1:5" ht="14.25">
      <c r="A1221" s="100" t="s">
        <v>979</v>
      </c>
      <c r="B1221" s="34">
        <v>86</v>
      </c>
      <c r="C1221" s="34">
        <v>66</v>
      </c>
      <c r="D1221" s="83">
        <f>E1221-C1221</f>
        <v>0.4069999999999965</v>
      </c>
      <c r="E1221" s="86">
        <v>66.407</v>
      </c>
    </row>
    <row r="1222" spans="1:5" ht="14.25" hidden="1">
      <c r="A1222" s="100" t="s">
        <v>49</v>
      </c>
      <c r="B1222" s="34">
        <v>74</v>
      </c>
      <c r="C1222" s="34">
        <v>54</v>
      </c>
      <c r="D1222" s="83">
        <f>E1222-C1222</f>
        <v>0.4069999999999965</v>
      </c>
      <c r="E1222" s="86">
        <v>54.407</v>
      </c>
    </row>
    <row r="1223" spans="1:5" ht="14.25" hidden="1">
      <c r="A1223" s="100" t="s">
        <v>50</v>
      </c>
      <c r="B1223" s="34">
        <v>12</v>
      </c>
      <c r="C1223" s="34">
        <v>12</v>
      </c>
      <c r="D1223" s="83">
        <f>E1223-C1223</f>
        <v>0</v>
      </c>
      <c r="E1223" s="84">
        <v>12</v>
      </c>
    </row>
    <row r="1224" spans="1:5" ht="14.25" hidden="1">
      <c r="A1224" s="100" t="s">
        <v>51</v>
      </c>
      <c r="B1224" s="34"/>
      <c r="C1224" s="34"/>
      <c r="D1224" s="83"/>
      <c r="E1224" s="84"/>
    </row>
    <row r="1225" spans="1:5" ht="14.25" hidden="1">
      <c r="A1225" s="100" t="s">
        <v>980</v>
      </c>
      <c r="B1225" s="34"/>
      <c r="C1225" s="34"/>
      <c r="D1225" s="83"/>
      <c r="E1225" s="84"/>
    </row>
    <row r="1226" spans="1:5" ht="14.25" hidden="1">
      <c r="A1226" s="100" t="s">
        <v>981</v>
      </c>
      <c r="B1226" s="34"/>
      <c r="C1226" s="34"/>
      <c r="D1226" s="83"/>
      <c r="E1226" s="84"/>
    </row>
    <row r="1227" spans="1:5" ht="14.25" hidden="1">
      <c r="A1227" s="100" t="s">
        <v>982</v>
      </c>
      <c r="B1227" s="34"/>
      <c r="C1227" s="34"/>
      <c r="D1227" s="83"/>
      <c r="E1227" s="84"/>
    </row>
    <row r="1228" spans="1:5" ht="14.25" hidden="1">
      <c r="A1228" s="100" t="s">
        <v>983</v>
      </c>
      <c r="B1228" s="34"/>
      <c r="C1228" s="34"/>
      <c r="D1228" s="83"/>
      <c r="E1228" s="84"/>
    </row>
    <row r="1229" spans="1:5" ht="14.25" hidden="1">
      <c r="A1229" s="100" t="s">
        <v>984</v>
      </c>
      <c r="B1229" s="34"/>
      <c r="C1229" s="34"/>
      <c r="D1229" s="83"/>
      <c r="E1229" s="84"/>
    </row>
    <row r="1230" spans="1:5" ht="14.25" hidden="1">
      <c r="A1230" s="100" t="s">
        <v>985</v>
      </c>
      <c r="B1230" s="34"/>
      <c r="C1230" s="34"/>
      <c r="D1230" s="83"/>
      <c r="E1230" s="84"/>
    </row>
    <row r="1231" spans="1:5" ht="14.25" hidden="1">
      <c r="A1231" s="100" t="s">
        <v>986</v>
      </c>
      <c r="B1231" s="34"/>
      <c r="C1231" s="34"/>
      <c r="D1231" s="83"/>
      <c r="E1231" s="84"/>
    </row>
    <row r="1232" spans="1:5" ht="14.25" hidden="1">
      <c r="A1232" s="100" t="s">
        <v>987</v>
      </c>
      <c r="B1232" s="34"/>
      <c r="C1232" s="34"/>
      <c r="D1232" s="83"/>
      <c r="E1232" s="84"/>
    </row>
    <row r="1233" spans="1:5" ht="14.25" hidden="1">
      <c r="A1233" s="100" t="s">
        <v>988</v>
      </c>
      <c r="B1233" s="34"/>
      <c r="C1233" s="34"/>
      <c r="D1233" s="83"/>
      <c r="E1233" s="84"/>
    </row>
    <row r="1234" spans="1:5" ht="14.25">
      <c r="A1234" s="100" t="s">
        <v>989</v>
      </c>
      <c r="B1234" s="34"/>
      <c r="C1234" s="34"/>
      <c r="D1234" s="83">
        <f>E1234-C1234</f>
        <v>39.503</v>
      </c>
      <c r="E1234" s="86">
        <v>39.503</v>
      </c>
    </row>
    <row r="1235" spans="1:5" ht="14.25" hidden="1">
      <c r="A1235" s="100" t="s">
        <v>990</v>
      </c>
      <c r="B1235" s="34"/>
      <c r="C1235" s="34"/>
      <c r="D1235" s="83"/>
      <c r="E1235" s="84"/>
    </row>
    <row r="1236" spans="1:5" ht="14.25" hidden="1">
      <c r="A1236" s="100" t="s">
        <v>991</v>
      </c>
      <c r="B1236" s="34"/>
      <c r="C1236" s="34"/>
      <c r="D1236" s="83"/>
      <c r="E1236" s="84"/>
    </row>
    <row r="1237" spans="1:5" ht="14.25" hidden="1">
      <c r="A1237" s="100" t="s">
        <v>992</v>
      </c>
      <c r="B1237" s="34"/>
      <c r="C1237" s="34"/>
      <c r="D1237" s="83">
        <f>E1237-C1237</f>
        <v>39.503</v>
      </c>
      <c r="E1237" s="86">
        <v>39.503</v>
      </c>
    </row>
    <row r="1238" spans="1:5" ht="14.25">
      <c r="A1238" s="100" t="s">
        <v>993</v>
      </c>
      <c r="B1238" s="34"/>
      <c r="C1238" s="34"/>
      <c r="D1238" s="83">
        <f>E1238-C1238</f>
        <v>465.25</v>
      </c>
      <c r="E1238" s="86">
        <v>465.25</v>
      </c>
    </row>
    <row r="1239" spans="1:5" ht="17.25" customHeight="1" hidden="1">
      <c r="A1239" s="100" t="s">
        <v>994</v>
      </c>
      <c r="B1239" s="34"/>
      <c r="C1239" s="34"/>
      <c r="D1239" s="83">
        <f>E1239-C1239</f>
        <v>465.25</v>
      </c>
      <c r="E1239" s="86">
        <v>465.25</v>
      </c>
    </row>
    <row r="1240" spans="1:5" ht="14.25" hidden="1">
      <c r="A1240" s="100" t="s">
        <v>995</v>
      </c>
      <c r="B1240" s="34"/>
      <c r="C1240" s="34"/>
      <c r="D1240" s="83"/>
      <c r="E1240" s="84"/>
    </row>
    <row r="1241" spans="1:5" ht="14.25" hidden="1">
      <c r="A1241" s="100" t="s">
        <v>996</v>
      </c>
      <c r="B1241" s="34"/>
      <c r="C1241" s="34"/>
      <c r="D1241" s="83"/>
      <c r="E1241" s="84"/>
    </row>
    <row r="1242" spans="1:5" ht="14.25" hidden="1">
      <c r="A1242" s="100" t="s">
        <v>997</v>
      </c>
      <c r="B1242" s="34">
        <v>10</v>
      </c>
      <c r="C1242" s="34"/>
      <c r="D1242" s="83">
        <f>E1242-C1242</f>
        <v>0</v>
      </c>
      <c r="E1242" s="86">
        <v>0</v>
      </c>
    </row>
    <row r="1243" spans="1:5" ht="14.25">
      <c r="A1243" s="100" t="s">
        <v>998</v>
      </c>
      <c r="B1243" s="34"/>
      <c r="C1243" s="34">
        <v>3200</v>
      </c>
      <c r="D1243" s="83">
        <f>E1243-C1243</f>
        <v>-3200</v>
      </c>
      <c r="E1243" s="84">
        <v>0</v>
      </c>
    </row>
    <row r="1244" spans="1:5" ht="14.25">
      <c r="A1244" s="100" t="s">
        <v>999</v>
      </c>
      <c r="B1244" s="34">
        <v>13984</v>
      </c>
      <c r="C1244" s="34">
        <f>C1245</f>
        <v>0</v>
      </c>
      <c r="D1244" s="83">
        <f>E1244-C1244</f>
        <v>16099.546017</v>
      </c>
      <c r="E1244" s="84">
        <f>E1245</f>
        <v>16099.546017</v>
      </c>
    </row>
    <row r="1245" spans="1:5" ht="14.25">
      <c r="A1245" s="100" t="s">
        <v>1000</v>
      </c>
      <c r="B1245" s="34">
        <v>13968</v>
      </c>
      <c r="C1245" s="34"/>
      <c r="D1245" s="83">
        <f>E1245-C1245</f>
        <v>16099.546017</v>
      </c>
      <c r="E1245" s="86">
        <f>7824.546017+7000+1275</f>
        <v>16099.546017</v>
      </c>
    </row>
    <row r="1246" spans="1:5" ht="14.25" hidden="1">
      <c r="A1246" s="100" t="s">
        <v>1001</v>
      </c>
      <c r="B1246" s="34">
        <v>13968</v>
      </c>
      <c r="C1246" s="34"/>
      <c r="D1246" s="83">
        <f>E1246-C1246</f>
        <v>7637.29792</v>
      </c>
      <c r="E1246" s="86">
        <v>7637.29792</v>
      </c>
    </row>
    <row r="1247" spans="1:5" ht="14.25" hidden="1">
      <c r="A1247" s="100" t="s">
        <v>1002</v>
      </c>
      <c r="B1247" s="34"/>
      <c r="C1247" s="34"/>
      <c r="D1247" s="83"/>
      <c r="E1247" s="84"/>
    </row>
    <row r="1248" spans="1:5" ht="14.25" hidden="1">
      <c r="A1248" s="100" t="s">
        <v>1003</v>
      </c>
      <c r="B1248" s="34">
        <v>16</v>
      </c>
      <c r="C1248" s="34"/>
      <c r="D1248" s="83">
        <f>E1248-C1248</f>
        <v>187.248097</v>
      </c>
      <c r="E1248" s="86">
        <v>187.248097</v>
      </c>
    </row>
    <row r="1249" spans="1:5" ht="14.25" hidden="1">
      <c r="A1249" s="100" t="s">
        <v>1004</v>
      </c>
      <c r="B1249" s="34"/>
      <c r="C1249" s="34"/>
      <c r="D1249" s="83"/>
      <c r="E1249" s="84"/>
    </row>
    <row r="1250" spans="1:5" ht="14.25">
      <c r="A1250" s="34" t="s">
        <v>1005</v>
      </c>
      <c r="B1250" s="34">
        <v>50</v>
      </c>
      <c r="C1250" s="34">
        <f>C1251</f>
        <v>0</v>
      </c>
      <c r="D1250" s="83">
        <f>E1250-C1250</f>
        <v>15.115405</v>
      </c>
      <c r="E1250" s="84">
        <f>E1251</f>
        <v>15.115405</v>
      </c>
    </row>
    <row r="1251" spans="1:5" ht="14.25">
      <c r="A1251" s="34" t="s">
        <v>1006</v>
      </c>
      <c r="B1251" s="97">
        <v>50</v>
      </c>
      <c r="C1251" s="97"/>
      <c r="D1251" s="83">
        <f>E1251-C1251</f>
        <v>15.115405</v>
      </c>
      <c r="E1251" s="86">
        <v>15.115405</v>
      </c>
    </row>
    <row r="1252" spans="1:5" ht="14.25">
      <c r="A1252" s="34" t="s">
        <v>1007</v>
      </c>
      <c r="B1252" s="103">
        <f>B1253+B1254</f>
        <v>5250</v>
      </c>
      <c r="C1252" s="103">
        <f>C1253+C1254</f>
        <v>0</v>
      </c>
      <c r="D1252" s="83">
        <f>E1252-C1252</f>
        <v>1398</v>
      </c>
      <c r="E1252" s="89">
        <f>E1253+E1254</f>
        <v>1398</v>
      </c>
    </row>
    <row r="1253" spans="1:5" ht="14.25" hidden="1">
      <c r="A1253" s="34" t="s">
        <v>1008</v>
      </c>
      <c r="B1253" s="103"/>
      <c r="C1253" s="103"/>
      <c r="D1253" s="83"/>
      <c r="E1253" s="89"/>
    </row>
    <row r="1254" spans="1:5" ht="14.25">
      <c r="A1254" s="34" t="s">
        <v>862</v>
      </c>
      <c r="B1254" s="103">
        <v>5250</v>
      </c>
      <c r="C1254" s="103"/>
      <c r="D1254" s="83">
        <f>E1254-C1254</f>
        <v>1398</v>
      </c>
      <c r="E1254" s="86">
        <v>1398</v>
      </c>
    </row>
    <row r="1255" spans="1:5" ht="14.25">
      <c r="A1255" s="34"/>
      <c r="B1255" s="103"/>
      <c r="C1255" s="103"/>
      <c r="D1255" s="83"/>
      <c r="E1255" s="89"/>
    </row>
    <row r="1256" spans="1:5" ht="14.25">
      <c r="A1256" s="34"/>
      <c r="B1256" s="103"/>
      <c r="C1256" s="103"/>
      <c r="D1256" s="83"/>
      <c r="E1256" s="89"/>
    </row>
    <row r="1257" spans="1:5" ht="14.25">
      <c r="A1257" s="104" t="s">
        <v>1009</v>
      </c>
      <c r="B1257" s="105">
        <f>B1252+B1250+B1244+B1188+B1144+B1124+B1080+B1070+B1040+B1020+B956+B892+B781+B762+B688+B618+B493+B436+B380+B329+B239+B238+B234+B5+B1243</f>
        <v>534906</v>
      </c>
      <c r="C1257" s="105">
        <f>C1252+C1250+C1244+C1188+C1144+C1124+C1080+C1070+C1040+C1020+C956+C892+C781+C762+C688+C618+C493+C436+C380+C329+C239+C238+C234+C5+C1243</f>
        <v>310302</v>
      </c>
      <c r="D1257" s="83">
        <f>E1257-C1257</f>
        <v>91228.91712299996</v>
      </c>
      <c r="E1257" s="89">
        <f>E1252+E1250+E1244+E1188+E1144+E1124+E1080+E1070+E1040+E1020+E956+E892+E781+E762+E688+E618+E493+E436+E380+E329+E239+E238+E234+E5+E1243</f>
        <v>401530.91712299996</v>
      </c>
    </row>
  </sheetData>
  <sheetProtection/>
  <mergeCells count="1">
    <mergeCell ref="A2:E2"/>
  </mergeCells>
  <printOptions horizontalCentered="1"/>
  <pageMargins left="0.314583333333333" right="0.314583333333333" top="0.354166666666667" bottom="0.354166666666667" header="0.314583333333333" footer="0.314583333333333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showZeros="0" workbookViewId="0" topLeftCell="A1">
      <pane ySplit="5" topLeftCell="A68" activePane="bottomLeft" state="frozen"/>
      <selection pane="bottomLeft" activeCell="F13" sqref="F13"/>
    </sheetView>
  </sheetViews>
  <sheetFormatPr defaultColWidth="9.00390625" defaultRowHeight="14.25"/>
  <cols>
    <col min="1" max="1" width="50.125" style="52" customWidth="1"/>
    <col min="2" max="2" width="20.50390625" style="52" hidden="1" customWidth="1"/>
    <col min="3" max="5" width="16.625" style="52" customWidth="1"/>
    <col min="6" max="6" width="43.625" style="52" customWidth="1"/>
    <col min="7" max="7" width="19.50390625" style="52" hidden="1" customWidth="1"/>
    <col min="8" max="9" width="16.625" style="52" customWidth="1"/>
    <col min="10" max="10" width="12.00390625" style="52" customWidth="1"/>
    <col min="11" max="16384" width="9.00390625" style="52" customWidth="1"/>
  </cols>
  <sheetData>
    <row r="1" spans="1:2" ht="18" customHeight="1">
      <c r="A1" s="50" t="s">
        <v>1010</v>
      </c>
      <c r="B1" s="50"/>
    </row>
    <row r="2" spans="1:10" s="50" customFormat="1" ht="20.25">
      <c r="A2" s="53" t="s">
        <v>1011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0.25" customHeight="1">
      <c r="A3" s="50"/>
      <c r="B3" s="50"/>
      <c r="H3" s="54" t="s">
        <v>10</v>
      </c>
      <c r="I3" s="54"/>
      <c r="J3" s="54"/>
    </row>
    <row r="4" spans="1:10" ht="31.5" customHeight="1">
      <c r="A4" s="55" t="s">
        <v>1012</v>
      </c>
      <c r="B4" s="56"/>
      <c r="C4" s="56"/>
      <c r="D4" s="56"/>
      <c r="E4" s="57"/>
      <c r="F4" s="55" t="s">
        <v>1013</v>
      </c>
      <c r="G4" s="56"/>
      <c r="H4" s="56"/>
      <c r="I4" s="56"/>
      <c r="J4" s="57"/>
    </row>
    <row r="5" spans="1:10" ht="21.75" customHeight="1">
      <c r="A5" s="58" t="s">
        <v>45</v>
      </c>
      <c r="B5" s="59" t="s">
        <v>12</v>
      </c>
      <c r="C5" s="58" t="s">
        <v>13</v>
      </c>
      <c r="D5" s="58" t="s">
        <v>14</v>
      </c>
      <c r="E5" s="58" t="s">
        <v>15</v>
      </c>
      <c r="F5" s="58" t="s">
        <v>45</v>
      </c>
      <c r="G5" s="59" t="s">
        <v>12</v>
      </c>
      <c r="H5" s="58" t="s">
        <v>13</v>
      </c>
      <c r="I5" s="58" t="s">
        <v>14</v>
      </c>
      <c r="J5" s="58" t="s">
        <v>15</v>
      </c>
    </row>
    <row r="6" spans="1:10" ht="19.5" customHeight="1">
      <c r="A6" s="60" t="s">
        <v>1014</v>
      </c>
      <c r="B6" s="60">
        <v>85246</v>
      </c>
      <c r="C6" s="61">
        <v>98100</v>
      </c>
      <c r="D6" s="61">
        <f>E6-C6</f>
        <v>1900</v>
      </c>
      <c r="E6" s="61">
        <v>100000</v>
      </c>
      <c r="F6" s="60" t="s">
        <v>1015</v>
      </c>
      <c r="G6" s="60">
        <v>534906</v>
      </c>
      <c r="H6" s="61">
        <v>310302</v>
      </c>
      <c r="I6" s="61">
        <f>J6-H6</f>
        <v>91229</v>
      </c>
      <c r="J6" s="61">
        <f>531140+3672+746-65570+2939-71158-18000+17762</f>
        <v>401531</v>
      </c>
    </row>
    <row r="7" spans="1:10" ht="19.5" customHeight="1">
      <c r="A7" s="62" t="s">
        <v>1016</v>
      </c>
      <c r="B7" s="62">
        <f>B8+B76+B77+B81+B82+B83+B84</f>
        <v>519883</v>
      </c>
      <c r="C7" s="62">
        <f>C8+C76+C77+C81+C82+C83+C84</f>
        <v>233402</v>
      </c>
      <c r="D7" s="61">
        <f aca="true" t="shared" si="0" ref="D7:D38">E7-C7</f>
        <v>222780</v>
      </c>
      <c r="E7" s="62">
        <f>E8+E76+E77+E81+E82+E83+E84</f>
        <v>456182</v>
      </c>
      <c r="F7" s="62" t="s">
        <v>1017</v>
      </c>
      <c r="G7" s="61">
        <f>G8</f>
        <v>27440</v>
      </c>
      <c r="H7" s="61">
        <f>H8</f>
        <v>21200</v>
      </c>
      <c r="I7" s="61">
        <f aca="true" t="shared" si="1" ref="I7:I38">J7-H7</f>
        <v>133451</v>
      </c>
      <c r="J7" s="61">
        <f>J8+J79+J78+J82</f>
        <v>154651</v>
      </c>
    </row>
    <row r="8" spans="1:10" ht="19.5" customHeight="1">
      <c r="A8" s="63" t="s">
        <v>1018</v>
      </c>
      <c r="B8" s="63">
        <f>B9+B16+B52</f>
        <v>385728</v>
      </c>
      <c r="C8" s="63">
        <f>C9+C16+C52</f>
        <v>233402</v>
      </c>
      <c r="D8" s="61">
        <f t="shared" si="0"/>
        <v>100727</v>
      </c>
      <c r="E8" s="63">
        <f>E9+E16+E52</f>
        <v>334129</v>
      </c>
      <c r="F8" s="63" t="s">
        <v>1019</v>
      </c>
      <c r="G8" s="61">
        <f>SUM(G9:G10)</f>
        <v>27440</v>
      </c>
      <c r="H8" s="61">
        <f>SUM(H9:H10)</f>
        <v>21200</v>
      </c>
      <c r="I8" s="61">
        <f t="shared" si="1"/>
        <v>10093</v>
      </c>
      <c r="J8" s="61">
        <f>SUM(J9:J10)</f>
        <v>31293</v>
      </c>
    </row>
    <row r="9" spans="1:10" ht="19.5" customHeight="1">
      <c r="A9" s="63" t="s">
        <v>1020</v>
      </c>
      <c r="B9" s="63">
        <f>SUM(B10:B15)</f>
        <v>6160</v>
      </c>
      <c r="C9" s="63">
        <f>SUM(C10:C15)</f>
        <v>6160</v>
      </c>
      <c r="D9" s="61">
        <f t="shared" si="0"/>
        <v>0</v>
      </c>
      <c r="E9" s="63">
        <f>SUM(E10:E15)</f>
        <v>6160</v>
      </c>
      <c r="F9" s="63" t="s">
        <v>1021</v>
      </c>
      <c r="G9" s="63">
        <v>14197</v>
      </c>
      <c r="H9" s="61">
        <v>15000</v>
      </c>
      <c r="I9" s="61">
        <f t="shared" si="1"/>
        <v>6864</v>
      </c>
      <c r="J9" s="61">
        <v>21864</v>
      </c>
    </row>
    <row r="10" spans="1:10" ht="19.5" customHeight="1">
      <c r="A10" s="49" t="s">
        <v>1022</v>
      </c>
      <c r="B10" s="49">
        <v>619</v>
      </c>
      <c r="C10" s="61">
        <v>619</v>
      </c>
      <c r="D10" s="61">
        <f t="shared" si="0"/>
        <v>0</v>
      </c>
      <c r="E10" s="61">
        <v>619</v>
      </c>
      <c r="F10" s="63" t="s">
        <v>1023</v>
      </c>
      <c r="G10" s="63">
        <v>13243</v>
      </c>
      <c r="H10" s="61">
        <v>6200</v>
      </c>
      <c r="I10" s="61">
        <f t="shared" si="1"/>
        <v>3229</v>
      </c>
      <c r="J10" s="61">
        <v>9429</v>
      </c>
    </row>
    <row r="11" spans="1:10" ht="19.5" customHeight="1">
      <c r="A11" s="49" t="s">
        <v>1024</v>
      </c>
      <c r="B11" s="49">
        <v>426</v>
      </c>
      <c r="C11" s="61">
        <v>426</v>
      </c>
      <c r="D11" s="61">
        <f t="shared" si="0"/>
        <v>0</v>
      </c>
      <c r="E11" s="61">
        <v>426</v>
      </c>
      <c r="F11" s="63"/>
      <c r="G11" s="63"/>
      <c r="H11" s="61"/>
      <c r="I11" s="61">
        <f t="shared" si="1"/>
        <v>0</v>
      </c>
      <c r="J11" s="61"/>
    </row>
    <row r="12" spans="1:10" ht="19.5" customHeight="1">
      <c r="A12" s="49" t="s">
        <v>1025</v>
      </c>
      <c r="B12" s="49">
        <v>4882</v>
      </c>
      <c r="C12" s="61">
        <v>4882</v>
      </c>
      <c r="D12" s="61">
        <f t="shared" si="0"/>
        <v>0</v>
      </c>
      <c r="E12" s="61">
        <v>4882</v>
      </c>
      <c r="F12" s="63" t="s">
        <v>0</v>
      </c>
      <c r="G12" s="63"/>
      <c r="H12" s="61"/>
      <c r="I12" s="61">
        <f t="shared" si="1"/>
        <v>0</v>
      </c>
      <c r="J12" s="61"/>
    </row>
    <row r="13" spans="1:10" ht="19.5" customHeight="1">
      <c r="A13" s="49" t="s">
        <v>1026</v>
      </c>
      <c r="B13" s="49">
        <v>14</v>
      </c>
      <c r="C13" s="61">
        <v>14</v>
      </c>
      <c r="D13" s="61">
        <f t="shared" si="0"/>
        <v>0</v>
      </c>
      <c r="E13" s="61">
        <v>14</v>
      </c>
      <c r="F13" s="63" t="s">
        <v>0</v>
      </c>
      <c r="G13" s="63"/>
      <c r="H13" s="61"/>
      <c r="I13" s="61">
        <f t="shared" si="1"/>
        <v>0</v>
      </c>
      <c r="J13" s="61"/>
    </row>
    <row r="14" spans="1:10" ht="19.5" customHeight="1">
      <c r="A14" s="49" t="s">
        <v>1027</v>
      </c>
      <c r="B14" s="49">
        <v>219</v>
      </c>
      <c r="C14" s="61">
        <v>219</v>
      </c>
      <c r="D14" s="61">
        <f t="shared" si="0"/>
        <v>0</v>
      </c>
      <c r="E14" s="61">
        <v>219</v>
      </c>
      <c r="F14" s="63" t="s">
        <v>0</v>
      </c>
      <c r="G14" s="63"/>
      <c r="H14" s="61"/>
      <c r="I14" s="61">
        <f t="shared" si="1"/>
        <v>0</v>
      </c>
      <c r="J14" s="61"/>
    </row>
    <row r="15" spans="1:10" ht="19.5" customHeight="1">
      <c r="A15" s="49" t="s">
        <v>1028</v>
      </c>
      <c r="B15" s="49"/>
      <c r="C15" s="61"/>
      <c r="D15" s="61">
        <f t="shared" si="0"/>
        <v>0</v>
      </c>
      <c r="E15" s="61"/>
      <c r="F15" s="63" t="s">
        <v>0</v>
      </c>
      <c r="G15" s="63"/>
      <c r="H15" s="61"/>
      <c r="I15" s="61">
        <f t="shared" si="1"/>
        <v>0</v>
      </c>
      <c r="J15" s="61"/>
    </row>
    <row r="16" spans="1:10" ht="19.5" customHeight="1">
      <c r="A16" s="49" t="s">
        <v>1029</v>
      </c>
      <c r="B16" s="49">
        <f>SUM(B17:B51)</f>
        <v>319712</v>
      </c>
      <c r="C16" s="49">
        <f>SUM(C17:C51)</f>
        <v>227242</v>
      </c>
      <c r="D16" s="61">
        <f t="shared" si="0"/>
        <v>75172</v>
      </c>
      <c r="E16" s="49">
        <f>SUM(E17:E51)</f>
        <v>302414</v>
      </c>
      <c r="F16" s="63" t="s">
        <v>0</v>
      </c>
      <c r="G16" s="63"/>
      <c r="H16" s="61"/>
      <c r="I16" s="61">
        <f t="shared" si="1"/>
        <v>0</v>
      </c>
      <c r="J16" s="61"/>
    </row>
    <row r="17" spans="1:10" ht="19.5" customHeight="1">
      <c r="A17" s="49" t="s">
        <v>1030</v>
      </c>
      <c r="B17" s="49">
        <v>1299</v>
      </c>
      <c r="C17" s="61">
        <v>1299</v>
      </c>
      <c r="D17" s="61">
        <f t="shared" si="0"/>
        <v>0</v>
      </c>
      <c r="E17" s="61">
        <v>1299</v>
      </c>
      <c r="F17" s="63" t="s">
        <v>0</v>
      </c>
      <c r="G17" s="63"/>
      <c r="H17" s="61"/>
      <c r="I17" s="61">
        <f t="shared" si="1"/>
        <v>0</v>
      </c>
      <c r="J17" s="61"/>
    </row>
    <row r="18" spans="1:10" ht="19.5" customHeight="1">
      <c r="A18" s="64" t="s">
        <v>1031</v>
      </c>
      <c r="B18" s="64">
        <v>57174</v>
      </c>
      <c r="C18" s="61">
        <v>56857</v>
      </c>
      <c r="D18" s="61">
        <f t="shared" si="0"/>
        <v>25230</v>
      </c>
      <c r="E18" s="61">
        <v>82087</v>
      </c>
      <c r="F18" s="63" t="s">
        <v>0</v>
      </c>
      <c r="G18" s="63"/>
      <c r="H18" s="61"/>
      <c r="I18" s="61">
        <f t="shared" si="1"/>
        <v>0</v>
      </c>
      <c r="J18" s="61"/>
    </row>
    <row r="19" spans="1:10" ht="19.5" customHeight="1">
      <c r="A19" s="65" t="s">
        <v>1032</v>
      </c>
      <c r="B19" s="65">
        <v>29274</v>
      </c>
      <c r="C19" s="61">
        <v>26116</v>
      </c>
      <c r="D19" s="61">
        <f t="shared" si="0"/>
        <v>-8850</v>
      </c>
      <c r="E19" s="61">
        <v>17266</v>
      </c>
      <c r="F19" s="63" t="s">
        <v>0</v>
      </c>
      <c r="G19" s="63"/>
      <c r="H19" s="61"/>
      <c r="I19" s="61">
        <f t="shared" si="1"/>
        <v>0</v>
      </c>
      <c r="J19" s="61"/>
    </row>
    <row r="20" spans="1:10" ht="19.5" customHeight="1">
      <c r="A20" s="65" t="s">
        <v>1033</v>
      </c>
      <c r="B20" s="65">
        <v>19768</v>
      </c>
      <c r="C20" s="61">
        <v>4796</v>
      </c>
      <c r="D20" s="61">
        <f t="shared" si="0"/>
        <v>5643</v>
      </c>
      <c r="E20" s="61">
        <v>10439</v>
      </c>
      <c r="F20" s="63" t="s">
        <v>0</v>
      </c>
      <c r="G20" s="63"/>
      <c r="H20" s="61"/>
      <c r="I20" s="61">
        <f t="shared" si="1"/>
        <v>0</v>
      </c>
      <c r="J20" s="61"/>
    </row>
    <row r="21" spans="1:10" ht="19.5" customHeight="1">
      <c r="A21" s="65" t="s">
        <v>1034</v>
      </c>
      <c r="B21" s="65">
        <v>16235</v>
      </c>
      <c r="C21" s="61">
        <v>11500</v>
      </c>
      <c r="D21" s="61">
        <f t="shared" si="0"/>
        <v>4435</v>
      </c>
      <c r="E21" s="61">
        <v>15935</v>
      </c>
      <c r="F21" s="63" t="s">
        <v>0</v>
      </c>
      <c r="G21" s="63"/>
      <c r="H21" s="61"/>
      <c r="I21" s="61">
        <f t="shared" si="1"/>
        <v>0</v>
      </c>
      <c r="J21" s="61"/>
    </row>
    <row r="22" spans="1:10" ht="19.5" customHeight="1">
      <c r="A22" s="65" t="s">
        <v>1035</v>
      </c>
      <c r="B22" s="65">
        <v>4662</v>
      </c>
      <c r="C22" s="61">
        <v>3062</v>
      </c>
      <c r="D22" s="61">
        <f t="shared" si="0"/>
        <v>1600</v>
      </c>
      <c r="E22" s="61">
        <v>4662</v>
      </c>
      <c r="F22" s="63" t="s">
        <v>0</v>
      </c>
      <c r="G22" s="63"/>
      <c r="H22" s="61"/>
      <c r="I22" s="61">
        <f t="shared" si="1"/>
        <v>0</v>
      </c>
      <c r="J22" s="61"/>
    </row>
    <row r="23" spans="1:10" ht="19.5" customHeight="1">
      <c r="A23" s="65" t="s">
        <v>1036</v>
      </c>
      <c r="B23" s="65">
        <v>2173</v>
      </c>
      <c r="C23" s="61">
        <v>2173</v>
      </c>
      <c r="D23" s="61">
        <f t="shared" si="0"/>
        <v>120</v>
      </c>
      <c r="E23" s="61">
        <v>2293</v>
      </c>
      <c r="F23" s="65" t="s">
        <v>0</v>
      </c>
      <c r="G23" s="65"/>
      <c r="H23" s="61"/>
      <c r="I23" s="61">
        <f t="shared" si="1"/>
        <v>0</v>
      </c>
      <c r="J23" s="61"/>
    </row>
    <row r="24" spans="1:10" ht="19.5" customHeight="1">
      <c r="A24" s="65" t="s">
        <v>1037</v>
      </c>
      <c r="B24" s="65">
        <v>2643</v>
      </c>
      <c r="C24" s="61"/>
      <c r="D24" s="61">
        <f t="shared" si="0"/>
        <v>2635</v>
      </c>
      <c r="E24" s="61">
        <v>2635</v>
      </c>
      <c r="F24" s="65" t="s">
        <v>0</v>
      </c>
      <c r="G24" s="65"/>
      <c r="H24" s="61"/>
      <c r="I24" s="61">
        <f t="shared" si="1"/>
        <v>0</v>
      </c>
      <c r="J24" s="61"/>
    </row>
    <row r="25" spans="1:10" ht="19.5" customHeight="1">
      <c r="A25" s="65" t="s">
        <v>1038</v>
      </c>
      <c r="B25" s="65">
        <v>19916</v>
      </c>
      <c r="C25" s="61">
        <v>19637</v>
      </c>
      <c r="D25" s="61">
        <f t="shared" si="0"/>
        <v>279</v>
      </c>
      <c r="E25" s="61">
        <v>19916</v>
      </c>
      <c r="F25" s="64" t="s">
        <v>0</v>
      </c>
      <c r="G25" s="64"/>
      <c r="H25" s="61"/>
      <c r="I25" s="61">
        <f t="shared" si="1"/>
        <v>0</v>
      </c>
      <c r="J25" s="61"/>
    </row>
    <row r="26" spans="1:10" ht="19.5" customHeight="1">
      <c r="A26" s="65" t="s">
        <v>1039</v>
      </c>
      <c r="B26" s="65"/>
      <c r="C26" s="61"/>
      <c r="D26" s="61">
        <f t="shared" si="0"/>
        <v>0</v>
      </c>
      <c r="E26" s="61"/>
      <c r="F26" s="65" t="s">
        <v>0</v>
      </c>
      <c r="G26" s="65"/>
      <c r="H26" s="61"/>
      <c r="I26" s="61">
        <f t="shared" si="1"/>
        <v>0</v>
      </c>
      <c r="J26" s="61"/>
    </row>
    <row r="27" spans="1:10" ht="19.5" customHeight="1">
      <c r="A27" s="65" t="s">
        <v>1040</v>
      </c>
      <c r="B27" s="65"/>
      <c r="C27" s="61"/>
      <c r="D27" s="61">
        <f t="shared" si="0"/>
        <v>0</v>
      </c>
      <c r="E27" s="61"/>
      <c r="F27" s="65" t="s">
        <v>0</v>
      </c>
      <c r="G27" s="65"/>
      <c r="H27" s="61"/>
      <c r="I27" s="61">
        <f t="shared" si="1"/>
        <v>0</v>
      </c>
      <c r="J27" s="61"/>
    </row>
    <row r="28" spans="1:10" ht="19.5" customHeight="1">
      <c r="A28" s="65" t="s">
        <v>1041</v>
      </c>
      <c r="B28" s="65"/>
      <c r="C28" s="61"/>
      <c r="D28" s="61">
        <f t="shared" si="0"/>
        <v>0</v>
      </c>
      <c r="E28" s="61"/>
      <c r="F28" s="65" t="s">
        <v>0</v>
      </c>
      <c r="G28" s="65"/>
      <c r="H28" s="61"/>
      <c r="I28" s="61">
        <f t="shared" si="1"/>
        <v>0</v>
      </c>
      <c r="J28" s="61"/>
    </row>
    <row r="29" spans="1:10" ht="19.5" customHeight="1">
      <c r="A29" s="65" t="s">
        <v>1042</v>
      </c>
      <c r="B29" s="65">
        <v>11871</v>
      </c>
      <c r="C29" s="61">
        <v>7868</v>
      </c>
      <c r="D29" s="61">
        <f t="shared" si="0"/>
        <v>882</v>
      </c>
      <c r="E29" s="61">
        <v>8750</v>
      </c>
      <c r="F29" s="65" t="s">
        <v>0</v>
      </c>
      <c r="G29" s="65"/>
      <c r="H29" s="61"/>
      <c r="I29" s="61">
        <f t="shared" si="1"/>
        <v>0</v>
      </c>
      <c r="J29" s="61"/>
    </row>
    <row r="30" spans="1:10" ht="19.5" customHeight="1">
      <c r="A30" s="66" t="s">
        <v>1043</v>
      </c>
      <c r="B30" s="38"/>
      <c r="C30" s="61"/>
      <c r="D30" s="61">
        <f t="shared" si="0"/>
        <v>0</v>
      </c>
      <c r="E30" s="61"/>
      <c r="F30" s="65" t="s">
        <v>0</v>
      </c>
      <c r="G30" s="65"/>
      <c r="H30" s="61"/>
      <c r="I30" s="61">
        <f t="shared" si="1"/>
        <v>0</v>
      </c>
      <c r="J30" s="61"/>
    </row>
    <row r="31" spans="1:10" ht="19.5" customHeight="1">
      <c r="A31" s="66" t="s">
        <v>1044</v>
      </c>
      <c r="B31" s="38"/>
      <c r="C31" s="61"/>
      <c r="D31" s="61">
        <f t="shared" si="0"/>
        <v>0</v>
      </c>
      <c r="E31" s="61"/>
      <c r="F31" s="65" t="s">
        <v>0</v>
      </c>
      <c r="G31" s="65"/>
      <c r="H31" s="61"/>
      <c r="I31" s="61">
        <f t="shared" si="1"/>
        <v>0</v>
      </c>
      <c r="J31" s="61"/>
    </row>
    <row r="32" spans="1:10" ht="19.5" customHeight="1">
      <c r="A32" s="66" t="s">
        <v>1045</v>
      </c>
      <c r="B32" s="38"/>
      <c r="C32" s="61"/>
      <c r="D32" s="61">
        <f t="shared" si="0"/>
        <v>0</v>
      </c>
      <c r="E32" s="61"/>
      <c r="F32" s="65" t="s">
        <v>0</v>
      </c>
      <c r="G32" s="65"/>
      <c r="H32" s="61"/>
      <c r="I32" s="61">
        <f t="shared" si="1"/>
        <v>0</v>
      </c>
      <c r="J32" s="61"/>
    </row>
    <row r="33" spans="1:10" ht="19.5" customHeight="1">
      <c r="A33" s="66" t="s">
        <v>1046</v>
      </c>
      <c r="B33" s="38">
        <v>1766</v>
      </c>
      <c r="C33" s="61"/>
      <c r="D33" s="61">
        <f t="shared" si="0"/>
        <v>1693</v>
      </c>
      <c r="E33" s="61">
        <v>1693</v>
      </c>
      <c r="F33" s="65" t="s">
        <v>0</v>
      </c>
      <c r="G33" s="65"/>
      <c r="H33" s="61"/>
      <c r="I33" s="61">
        <f t="shared" si="1"/>
        <v>0</v>
      </c>
      <c r="J33" s="61"/>
    </row>
    <row r="34" spans="1:10" ht="19.5" customHeight="1">
      <c r="A34" s="66" t="s">
        <v>1047</v>
      </c>
      <c r="B34" s="38">
        <v>11361</v>
      </c>
      <c r="C34" s="61">
        <v>6689</v>
      </c>
      <c r="D34" s="61">
        <f t="shared" si="0"/>
        <v>3656</v>
      </c>
      <c r="E34" s="61">
        <v>10345</v>
      </c>
      <c r="F34" s="63" t="s">
        <v>0</v>
      </c>
      <c r="G34" s="63"/>
      <c r="H34" s="61"/>
      <c r="I34" s="61">
        <f t="shared" si="1"/>
        <v>0</v>
      </c>
      <c r="J34" s="61"/>
    </row>
    <row r="35" spans="1:10" ht="19.5" customHeight="1">
      <c r="A35" s="66" t="s">
        <v>1048</v>
      </c>
      <c r="B35" s="38"/>
      <c r="C35" s="61"/>
      <c r="D35" s="61">
        <f t="shared" si="0"/>
        <v>0</v>
      </c>
      <c r="E35" s="61"/>
      <c r="F35" s="63" t="s">
        <v>0</v>
      </c>
      <c r="G35" s="63"/>
      <c r="H35" s="61"/>
      <c r="I35" s="61">
        <f t="shared" si="1"/>
        <v>0</v>
      </c>
      <c r="J35" s="61"/>
    </row>
    <row r="36" spans="1:10" ht="19.5" customHeight="1">
      <c r="A36" s="66" t="s">
        <v>1049</v>
      </c>
      <c r="B36" s="38">
        <v>1733</v>
      </c>
      <c r="C36" s="61">
        <v>332</v>
      </c>
      <c r="D36" s="61">
        <f t="shared" si="0"/>
        <v>5</v>
      </c>
      <c r="E36" s="61">
        <v>337</v>
      </c>
      <c r="F36" s="63" t="s">
        <v>0</v>
      </c>
      <c r="G36" s="63"/>
      <c r="H36" s="61"/>
      <c r="I36" s="61">
        <f t="shared" si="1"/>
        <v>0</v>
      </c>
      <c r="J36" s="61"/>
    </row>
    <row r="37" spans="1:10" ht="19.5" customHeight="1">
      <c r="A37" s="66" t="s">
        <v>1050</v>
      </c>
      <c r="B37" s="38">
        <v>63070</v>
      </c>
      <c r="C37" s="61">
        <v>28412</v>
      </c>
      <c r="D37" s="61">
        <f t="shared" si="0"/>
        <v>6252</v>
      </c>
      <c r="E37" s="61">
        <v>34664</v>
      </c>
      <c r="F37" s="63" t="s">
        <v>0</v>
      </c>
      <c r="G37" s="63"/>
      <c r="H37" s="61"/>
      <c r="I37" s="61">
        <f t="shared" si="1"/>
        <v>0</v>
      </c>
      <c r="J37" s="61"/>
    </row>
    <row r="38" spans="1:10" ht="19.5" customHeight="1">
      <c r="A38" s="66" t="s">
        <v>1051</v>
      </c>
      <c r="B38" s="38">
        <v>10092</v>
      </c>
      <c r="C38" s="61">
        <v>35998</v>
      </c>
      <c r="D38" s="61">
        <f t="shared" si="0"/>
        <v>-26150</v>
      </c>
      <c r="E38" s="61">
        <v>9848</v>
      </c>
      <c r="F38" s="63" t="s">
        <v>0</v>
      </c>
      <c r="G38" s="63"/>
      <c r="H38" s="61"/>
      <c r="I38" s="61">
        <f t="shared" si="1"/>
        <v>0</v>
      </c>
      <c r="J38" s="61"/>
    </row>
    <row r="39" spans="1:10" ht="19.5" customHeight="1">
      <c r="A39" s="66" t="s">
        <v>1052</v>
      </c>
      <c r="B39" s="38">
        <v>2280</v>
      </c>
      <c r="C39" s="61">
        <v>3000</v>
      </c>
      <c r="D39" s="61">
        <f aca="true" t="shared" si="2" ref="D39:D70">E39-C39</f>
        <v>-424</v>
      </c>
      <c r="E39" s="61">
        <v>2576</v>
      </c>
      <c r="F39" s="63" t="s">
        <v>0</v>
      </c>
      <c r="G39" s="63"/>
      <c r="H39" s="61"/>
      <c r="I39" s="61">
        <f aca="true" t="shared" si="3" ref="I39:I70">J39-H39</f>
        <v>0</v>
      </c>
      <c r="J39" s="61"/>
    </row>
    <row r="40" spans="1:10" ht="19.5" customHeight="1">
      <c r="A40" s="66" t="s">
        <v>1053</v>
      </c>
      <c r="B40" s="38"/>
      <c r="C40" s="61"/>
      <c r="D40" s="61">
        <f t="shared" si="2"/>
        <v>0</v>
      </c>
      <c r="E40" s="61"/>
      <c r="F40" s="63" t="s">
        <v>0</v>
      </c>
      <c r="G40" s="63"/>
      <c r="H40" s="61"/>
      <c r="I40" s="61">
        <f t="shared" si="3"/>
        <v>0</v>
      </c>
      <c r="J40" s="61"/>
    </row>
    <row r="41" spans="1:10" ht="19.5" customHeight="1">
      <c r="A41" s="66" t="s">
        <v>1054</v>
      </c>
      <c r="B41" s="38">
        <v>39329</v>
      </c>
      <c r="C41" s="61">
        <v>7703</v>
      </c>
      <c r="D41" s="61">
        <f t="shared" si="2"/>
        <v>49667</v>
      </c>
      <c r="E41" s="61">
        <v>57370</v>
      </c>
      <c r="F41" s="63" t="s">
        <v>0</v>
      </c>
      <c r="G41" s="63"/>
      <c r="H41" s="61"/>
      <c r="I41" s="61">
        <f t="shared" si="3"/>
        <v>0</v>
      </c>
      <c r="J41" s="61"/>
    </row>
    <row r="42" spans="1:10" ht="19.5" customHeight="1">
      <c r="A42" s="66" t="s">
        <v>1055</v>
      </c>
      <c r="B42" s="38">
        <v>20617</v>
      </c>
      <c r="C42" s="61"/>
      <c r="D42" s="61">
        <f t="shared" si="2"/>
        <v>15235</v>
      </c>
      <c r="E42" s="61">
        <v>15235</v>
      </c>
      <c r="F42" s="63" t="s">
        <v>0</v>
      </c>
      <c r="G42" s="63"/>
      <c r="H42" s="61"/>
      <c r="I42" s="61">
        <f t="shared" si="3"/>
        <v>0</v>
      </c>
      <c r="J42" s="61"/>
    </row>
    <row r="43" spans="1:10" ht="19.5" customHeight="1">
      <c r="A43" s="66" t="s">
        <v>1056</v>
      </c>
      <c r="B43" s="38"/>
      <c r="C43" s="61"/>
      <c r="D43" s="61">
        <f t="shared" si="2"/>
        <v>0</v>
      </c>
      <c r="E43" s="61"/>
      <c r="F43" s="63" t="s">
        <v>0</v>
      </c>
      <c r="G43" s="63"/>
      <c r="H43" s="61"/>
      <c r="I43" s="61">
        <f t="shared" si="3"/>
        <v>0</v>
      </c>
      <c r="J43" s="61"/>
    </row>
    <row r="44" spans="1:10" ht="19.5" customHeight="1">
      <c r="A44" s="66" t="s">
        <v>1057</v>
      </c>
      <c r="B44" s="38"/>
      <c r="C44" s="61"/>
      <c r="D44" s="61">
        <f t="shared" si="2"/>
        <v>0</v>
      </c>
      <c r="E44" s="61"/>
      <c r="F44" s="63" t="s">
        <v>0</v>
      </c>
      <c r="G44" s="63"/>
      <c r="H44" s="61"/>
      <c r="I44" s="61">
        <f t="shared" si="3"/>
        <v>0</v>
      </c>
      <c r="J44" s="61"/>
    </row>
    <row r="45" spans="1:10" ht="19.5" customHeight="1">
      <c r="A45" s="66" t="s">
        <v>1058</v>
      </c>
      <c r="B45" s="38"/>
      <c r="C45" s="61"/>
      <c r="D45" s="61">
        <f t="shared" si="2"/>
        <v>0</v>
      </c>
      <c r="E45" s="61"/>
      <c r="F45" s="63" t="s">
        <v>0</v>
      </c>
      <c r="G45" s="63"/>
      <c r="H45" s="61"/>
      <c r="I45" s="61">
        <f t="shared" si="3"/>
        <v>0</v>
      </c>
      <c r="J45" s="61"/>
    </row>
    <row r="46" spans="1:10" ht="19.5" customHeight="1">
      <c r="A46" s="66" t="s">
        <v>1059</v>
      </c>
      <c r="B46" s="38"/>
      <c r="C46" s="61"/>
      <c r="D46" s="61">
        <f t="shared" si="2"/>
        <v>0</v>
      </c>
      <c r="E46" s="61"/>
      <c r="F46" s="63" t="s">
        <v>0</v>
      </c>
      <c r="G46" s="63"/>
      <c r="H46" s="61"/>
      <c r="I46" s="61">
        <f t="shared" si="3"/>
        <v>0</v>
      </c>
      <c r="J46" s="61"/>
    </row>
    <row r="47" spans="1:10" ht="19.5" customHeight="1">
      <c r="A47" s="66" t="s">
        <v>1060</v>
      </c>
      <c r="B47" s="38">
        <v>3626</v>
      </c>
      <c r="C47" s="61">
        <v>11800</v>
      </c>
      <c r="D47" s="61">
        <f t="shared" si="2"/>
        <v>-8145</v>
      </c>
      <c r="E47" s="61">
        <v>3655</v>
      </c>
      <c r="F47" s="63" t="s">
        <v>0</v>
      </c>
      <c r="G47" s="63"/>
      <c r="H47" s="61"/>
      <c r="I47" s="61">
        <f t="shared" si="3"/>
        <v>0</v>
      </c>
      <c r="J47" s="61"/>
    </row>
    <row r="48" spans="1:10" ht="19.5" customHeight="1">
      <c r="A48" s="66" t="s">
        <v>1061</v>
      </c>
      <c r="B48" s="38"/>
      <c r="C48" s="61"/>
      <c r="D48" s="61">
        <f t="shared" si="2"/>
        <v>0</v>
      </c>
      <c r="E48" s="61"/>
      <c r="F48" s="65" t="s">
        <v>0</v>
      </c>
      <c r="G48" s="65"/>
      <c r="H48" s="61"/>
      <c r="I48" s="61">
        <f t="shared" si="3"/>
        <v>0</v>
      </c>
      <c r="J48" s="61"/>
    </row>
    <row r="49" spans="1:10" ht="19.5" customHeight="1">
      <c r="A49" s="66" t="s">
        <v>1062</v>
      </c>
      <c r="B49" s="38">
        <v>10</v>
      </c>
      <c r="C49" s="61"/>
      <c r="D49" s="61">
        <f t="shared" si="2"/>
        <v>465</v>
      </c>
      <c r="E49" s="61">
        <v>465</v>
      </c>
      <c r="F49" s="65"/>
      <c r="G49" s="65"/>
      <c r="H49" s="61"/>
      <c r="I49" s="61">
        <f t="shared" si="3"/>
        <v>0</v>
      </c>
      <c r="J49" s="61"/>
    </row>
    <row r="50" spans="1:10" ht="19.5" customHeight="1">
      <c r="A50" s="66" t="s">
        <v>1063</v>
      </c>
      <c r="B50" s="38"/>
      <c r="C50" s="61"/>
      <c r="D50" s="61">
        <f t="shared" si="2"/>
        <v>0</v>
      </c>
      <c r="E50" s="61"/>
      <c r="F50" s="65" t="s">
        <v>0</v>
      </c>
      <c r="G50" s="65"/>
      <c r="H50" s="61"/>
      <c r="I50" s="61">
        <f t="shared" si="3"/>
        <v>0</v>
      </c>
      <c r="J50" s="61"/>
    </row>
    <row r="51" spans="1:10" ht="19.5" customHeight="1">
      <c r="A51" s="65" t="s">
        <v>1064</v>
      </c>
      <c r="B51" s="65">
        <v>813</v>
      </c>
      <c r="C51" s="61"/>
      <c r="D51" s="61">
        <f t="shared" si="2"/>
        <v>944</v>
      </c>
      <c r="E51" s="61">
        <v>944</v>
      </c>
      <c r="F51" s="65" t="s">
        <v>0</v>
      </c>
      <c r="G51" s="65"/>
      <c r="H51" s="61"/>
      <c r="I51" s="61">
        <f t="shared" si="3"/>
        <v>0</v>
      </c>
      <c r="J51" s="61"/>
    </row>
    <row r="52" spans="1:10" ht="19.5" customHeight="1">
      <c r="A52" s="65" t="s">
        <v>1065</v>
      </c>
      <c r="B52" s="67">
        <f>SUM(B53:B73)</f>
        <v>59856</v>
      </c>
      <c r="C52" s="61"/>
      <c r="D52" s="61">
        <f t="shared" si="2"/>
        <v>25555</v>
      </c>
      <c r="E52" s="61">
        <f>SUM(E53:E73)</f>
        <v>25555</v>
      </c>
      <c r="F52" s="65" t="s">
        <v>0</v>
      </c>
      <c r="G52" s="65"/>
      <c r="H52" s="61"/>
      <c r="I52" s="61">
        <f t="shared" si="3"/>
        <v>0</v>
      </c>
      <c r="J52" s="61"/>
    </row>
    <row r="53" spans="1:10" ht="19.5" customHeight="1">
      <c r="A53" s="65" t="s">
        <v>1066</v>
      </c>
      <c r="B53" s="67">
        <v>151</v>
      </c>
      <c r="C53" s="61"/>
      <c r="D53" s="61">
        <f t="shared" si="2"/>
        <v>197</v>
      </c>
      <c r="E53" s="61">
        <v>197</v>
      </c>
      <c r="F53" s="65" t="s">
        <v>0</v>
      </c>
      <c r="G53" s="65"/>
      <c r="H53" s="61"/>
      <c r="I53" s="61">
        <f t="shared" si="3"/>
        <v>0</v>
      </c>
      <c r="J53" s="61"/>
    </row>
    <row r="54" spans="1:10" ht="19.5" customHeight="1">
      <c r="A54" s="65" t="s">
        <v>1067</v>
      </c>
      <c r="B54" s="67"/>
      <c r="C54" s="61"/>
      <c r="D54" s="61">
        <f t="shared" si="2"/>
        <v>0</v>
      </c>
      <c r="E54" s="61"/>
      <c r="F54" s="65"/>
      <c r="G54" s="65"/>
      <c r="H54" s="61"/>
      <c r="I54" s="61">
        <f t="shared" si="3"/>
        <v>0</v>
      </c>
      <c r="J54" s="61"/>
    </row>
    <row r="55" spans="1:10" ht="19.5" customHeight="1">
      <c r="A55" s="65" t="s">
        <v>1068</v>
      </c>
      <c r="B55" s="49"/>
      <c r="C55" s="61"/>
      <c r="D55" s="61">
        <f t="shared" si="2"/>
        <v>0</v>
      </c>
      <c r="E55" s="61"/>
      <c r="F55" s="65"/>
      <c r="G55" s="65"/>
      <c r="H55" s="61"/>
      <c r="I55" s="61">
        <f t="shared" si="3"/>
        <v>0</v>
      </c>
      <c r="J55" s="61"/>
    </row>
    <row r="56" spans="1:10" ht="19.5" customHeight="1">
      <c r="A56" s="65" t="s">
        <v>1069</v>
      </c>
      <c r="B56" s="49">
        <v>72</v>
      </c>
      <c r="C56" s="61"/>
      <c r="D56" s="61">
        <f t="shared" si="2"/>
        <v>70</v>
      </c>
      <c r="E56" s="61">
        <v>70</v>
      </c>
      <c r="F56" s="65"/>
      <c r="G56" s="63"/>
      <c r="H56" s="61"/>
      <c r="I56" s="61">
        <f t="shared" si="3"/>
        <v>0</v>
      </c>
      <c r="J56" s="61"/>
    </row>
    <row r="57" spans="1:10" ht="19.5" customHeight="1">
      <c r="A57" s="65" t="s">
        <v>1070</v>
      </c>
      <c r="B57" s="52">
        <v>2420</v>
      </c>
      <c r="C57" s="61"/>
      <c r="D57" s="61">
        <f t="shared" si="2"/>
        <v>83</v>
      </c>
      <c r="E57" s="61">
        <v>83</v>
      </c>
      <c r="F57" s="65"/>
      <c r="G57" s="63"/>
      <c r="H57" s="61"/>
      <c r="I57" s="61">
        <f t="shared" si="3"/>
        <v>0</v>
      </c>
      <c r="J57" s="61"/>
    </row>
    <row r="58" spans="1:10" ht="19.5" customHeight="1">
      <c r="A58" s="65" t="s">
        <v>1071</v>
      </c>
      <c r="B58" s="49"/>
      <c r="C58" s="61"/>
      <c r="D58" s="61">
        <f t="shared" si="2"/>
        <v>15</v>
      </c>
      <c r="E58" s="61">
        <v>15</v>
      </c>
      <c r="F58" s="65"/>
      <c r="G58" s="63"/>
      <c r="H58" s="61"/>
      <c r="I58" s="61">
        <f t="shared" si="3"/>
        <v>0</v>
      </c>
      <c r="J58" s="61"/>
    </row>
    <row r="59" spans="1:10" ht="19.5" customHeight="1">
      <c r="A59" s="65" t="s">
        <v>1072</v>
      </c>
      <c r="B59" s="49">
        <v>153</v>
      </c>
      <c r="C59" s="61"/>
      <c r="D59" s="61">
        <f t="shared" si="2"/>
        <v>209</v>
      </c>
      <c r="E59" s="61">
        <v>209</v>
      </c>
      <c r="F59" s="65"/>
      <c r="G59" s="63"/>
      <c r="H59" s="61"/>
      <c r="I59" s="61">
        <f t="shared" si="3"/>
        <v>0</v>
      </c>
      <c r="J59" s="61"/>
    </row>
    <row r="60" spans="1:10" ht="19.5" customHeight="1">
      <c r="A60" s="65" t="s">
        <v>1073</v>
      </c>
      <c r="B60" s="49">
        <v>3099</v>
      </c>
      <c r="C60" s="61"/>
      <c r="D60" s="61">
        <f t="shared" si="2"/>
        <v>1057</v>
      </c>
      <c r="E60" s="61">
        <v>1057</v>
      </c>
      <c r="F60" s="65"/>
      <c r="G60" s="68"/>
      <c r="H60" s="69"/>
      <c r="I60" s="61">
        <f t="shared" si="3"/>
        <v>0</v>
      </c>
      <c r="J60" s="69"/>
    </row>
    <row r="61" spans="1:10" s="51" customFormat="1" ht="19.5" customHeight="1">
      <c r="A61" s="65" t="s">
        <v>1074</v>
      </c>
      <c r="B61" s="68">
        <v>1357</v>
      </c>
      <c r="C61" s="69"/>
      <c r="D61" s="61">
        <f t="shared" si="2"/>
        <v>109</v>
      </c>
      <c r="E61" s="69">
        <v>109</v>
      </c>
      <c r="F61" s="65"/>
      <c r="G61" s="68"/>
      <c r="H61" s="69"/>
      <c r="I61" s="61">
        <f t="shared" si="3"/>
        <v>0</v>
      </c>
      <c r="J61" s="69"/>
    </row>
    <row r="62" spans="1:10" ht="19.5" customHeight="1">
      <c r="A62" s="65" t="s">
        <v>1075</v>
      </c>
      <c r="B62" s="49">
        <v>2019</v>
      </c>
      <c r="C62" s="61"/>
      <c r="D62" s="61">
        <f t="shared" si="2"/>
        <v>6663</v>
      </c>
      <c r="E62" s="61">
        <v>6663</v>
      </c>
      <c r="F62" s="65"/>
      <c r="G62" s="49"/>
      <c r="H62" s="61"/>
      <c r="I62" s="61">
        <f t="shared" si="3"/>
        <v>0</v>
      </c>
      <c r="J62" s="61"/>
    </row>
    <row r="63" spans="1:10" ht="19.5" customHeight="1">
      <c r="A63" s="65" t="s">
        <v>1076</v>
      </c>
      <c r="B63" s="49">
        <v>1000</v>
      </c>
      <c r="C63" s="61"/>
      <c r="D63" s="61">
        <f t="shared" si="2"/>
        <v>0</v>
      </c>
      <c r="E63" s="61"/>
      <c r="F63" s="65"/>
      <c r="G63" s="49"/>
      <c r="H63" s="61"/>
      <c r="I63" s="61">
        <f t="shared" si="3"/>
        <v>0</v>
      </c>
      <c r="J63" s="61"/>
    </row>
    <row r="64" spans="1:10" ht="19.5" customHeight="1">
      <c r="A64" s="65" t="s">
        <v>1077</v>
      </c>
      <c r="B64" s="49">
        <v>25107</v>
      </c>
      <c r="C64" s="61"/>
      <c r="D64" s="61">
        <f t="shared" si="2"/>
        <v>11766</v>
      </c>
      <c r="E64" s="61">
        <v>11766</v>
      </c>
      <c r="F64" s="65"/>
      <c r="G64" s="49"/>
      <c r="H64" s="61"/>
      <c r="I64" s="61">
        <f t="shared" si="3"/>
        <v>0</v>
      </c>
      <c r="J64" s="61"/>
    </row>
    <row r="65" spans="1:10" ht="19.5" customHeight="1">
      <c r="A65" s="65" t="s">
        <v>1078</v>
      </c>
      <c r="B65" s="49">
        <v>35</v>
      </c>
      <c r="C65" s="61"/>
      <c r="D65" s="61">
        <f t="shared" si="2"/>
        <v>409</v>
      </c>
      <c r="E65" s="61">
        <v>409</v>
      </c>
      <c r="F65" s="65"/>
      <c r="G65" s="49"/>
      <c r="H65" s="61"/>
      <c r="I65" s="61">
        <f t="shared" si="3"/>
        <v>0</v>
      </c>
      <c r="J65" s="61"/>
    </row>
    <row r="66" spans="1:10" ht="19.5" customHeight="1">
      <c r="A66" s="65" t="s">
        <v>1079</v>
      </c>
      <c r="B66" s="49">
        <v>1250</v>
      </c>
      <c r="C66" s="61"/>
      <c r="D66" s="61">
        <f t="shared" si="2"/>
        <v>14</v>
      </c>
      <c r="E66" s="61">
        <v>14</v>
      </c>
      <c r="F66" s="65"/>
      <c r="G66" s="49"/>
      <c r="H66" s="61"/>
      <c r="I66" s="61">
        <f t="shared" si="3"/>
        <v>0</v>
      </c>
      <c r="J66" s="61"/>
    </row>
    <row r="67" spans="1:10" ht="19.5" customHeight="1">
      <c r="A67" s="65" t="s">
        <v>1080</v>
      </c>
      <c r="B67" s="49">
        <v>741</v>
      </c>
      <c r="C67" s="61"/>
      <c r="D67" s="61">
        <f t="shared" si="2"/>
        <v>1158</v>
      </c>
      <c r="E67" s="61">
        <v>1158</v>
      </c>
      <c r="F67" s="65"/>
      <c r="G67" s="49"/>
      <c r="H67" s="61"/>
      <c r="I67" s="61">
        <f t="shared" si="3"/>
        <v>0</v>
      </c>
      <c r="J67" s="61"/>
    </row>
    <row r="68" spans="1:10" ht="19.5" customHeight="1">
      <c r="A68" s="65" t="s">
        <v>1081</v>
      </c>
      <c r="B68" s="49"/>
      <c r="C68" s="61"/>
      <c r="D68" s="61">
        <f t="shared" si="2"/>
        <v>0</v>
      </c>
      <c r="E68" s="61"/>
      <c r="F68" s="65"/>
      <c r="G68" s="49"/>
      <c r="H68" s="61"/>
      <c r="I68" s="61">
        <f t="shared" si="3"/>
        <v>0</v>
      </c>
      <c r="J68" s="61"/>
    </row>
    <row r="69" spans="1:10" ht="19.5" customHeight="1">
      <c r="A69" s="65" t="s">
        <v>1082</v>
      </c>
      <c r="B69" s="49">
        <v>1058</v>
      </c>
      <c r="C69" s="61"/>
      <c r="D69" s="61">
        <f t="shared" si="2"/>
        <v>2309</v>
      </c>
      <c r="E69" s="61">
        <v>2309</v>
      </c>
      <c r="F69" s="65"/>
      <c r="G69" s="49"/>
      <c r="H69" s="61"/>
      <c r="I69" s="61">
        <f t="shared" si="3"/>
        <v>0</v>
      </c>
      <c r="J69" s="61"/>
    </row>
    <row r="70" spans="1:10" ht="19.5" customHeight="1">
      <c r="A70" s="65" t="s">
        <v>1083</v>
      </c>
      <c r="B70" s="49">
        <v>16144</v>
      </c>
      <c r="C70" s="61"/>
      <c r="D70" s="61">
        <f t="shared" si="2"/>
        <v>1371</v>
      </c>
      <c r="E70" s="61">
        <v>1371</v>
      </c>
      <c r="F70" s="65"/>
      <c r="G70" s="49"/>
      <c r="H70" s="61"/>
      <c r="I70" s="61">
        <f t="shared" si="3"/>
        <v>0</v>
      </c>
      <c r="J70" s="61"/>
    </row>
    <row r="71" spans="1:10" ht="19.5" customHeight="1">
      <c r="A71" s="65" t="s">
        <v>1084</v>
      </c>
      <c r="B71" s="49"/>
      <c r="C71" s="61"/>
      <c r="D71" s="61">
        <f aca="true" t="shared" si="4" ref="D71:D90">E71-C71</f>
        <v>0</v>
      </c>
      <c r="E71" s="61"/>
      <c r="F71" s="65"/>
      <c r="G71" s="49"/>
      <c r="H71" s="61"/>
      <c r="I71" s="61">
        <f aca="true" t="shared" si="5" ref="I71:I90">J71-H71</f>
        <v>0</v>
      </c>
      <c r="J71" s="61"/>
    </row>
    <row r="72" spans="1:10" ht="19.5" customHeight="1">
      <c r="A72" s="65" t="s">
        <v>1085</v>
      </c>
      <c r="B72" s="49"/>
      <c r="C72" s="61"/>
      <c r="D72" s="61">
        <f t="shared" si="4"/>
        <v>125</v>
      </c>
      <c r="E72" s="61">
        <v>125</v>
      </c>
      <c r="F72" s="65"/>
      <c r="G72" s="49"/>
      <c r="H72" s="61"/>
      <c r="I72" s="61">
        <f t="shared" si="5"/>
        <v>0</v>
      </c>
      <c r="J72" s="61"/>
    </row>
    <row r="73" spans="1:10" ht="19.5" customHeight="1">
      <c r="A73" s="67" t="s">
        <v>1086</v>
      </c>
      <c r="B73" s="49">
        <v>5250</v>
      </c>
      <c r="C73" s="61"/>
      <c r="D73" s="61">
        <f t="shared" si="4"/>
        <v>0</v>
      </c>
      <c r="E73" s="61"/>
      <c r="F73" s="65"/>
      <c r="G73" s="49"/>
      <c r="H73" s="61"/>
      <c r="I73" s="61">
        <f t="shared" si="5"/>
        <v>0</v>
      </c>
      <c r="J73" s="61"/>
    </row>
    <row r="74" spans="1:10" ht="19.5" customHeight="1">
      <c r="A74" s="67"/>
      <c r="B74" s="49"/>
      <c r="C74" s="70"/>
      <c r="D74" s="61">
        <f t="shared" si="4"/>
        <v>0</v>
      </c>
      <c r="E74" s="70"/>
      <c r="F74" s="65"/>
      <c r="G74" s="49"/>
      <c r="H74" s="61"/>
      <c r="I74" s="61">
        <f t="shared" si="5"/>
        <v>0</v>
      </c>
      <c r="J74" s="61"/>
    </row>
    <row r="75" spans="1:10" ht="19.5" customHeight="1">
      <c r="A75" s="67"/>
      <c r="B75" s="71"/>
      <c r="C75" s="61"/>
      <c r="D75" s="61">
        <f t="shared" si="4"/>
        <v>0</v>
      </c>
      <c r="E75" s="61"/>
      <c r="F75" s="65"/>
      <c r="G75" s="71"/>
      <c r="H75" s="61"/>
      <c r="I75" s="61">
        <f t="shared" si="5"/>
        <v>0</v>
      </c>
      <c r="J75" s="61"/>
    </row>
    <row r="76" spans="1:10" ht="19.5" customHeight="1">
      <c r="A76" s="49" t="s">
        <v>1087</v>
      </c>
      <c r="B76" s="72">
        <v>6770</v>
      </c>
      <c r="C76" s="72"/>
      <c r="D76" s="61">
        <f t="shared" si="4"/>
        <v>0</v>
      </c>
      <c r="E76" s="72"/>
      <c r="F76" s="65" t="s">
        <v>0</v>
      </c>
      <c r="G76" s="72"/>
      <c r="H76" s="72"/>
      <c r="I76" s="61">
        <f t="shared" si="5"/>
        <v>0</v>
      </c>
      <c r="J76" s="72"/>
    </row>
    <row r="77" spans="1:10" ht="19.5" customHeight="1">
      <c r="A77" s="49" t="s">
        <v>1088</v>
      </c>
      <c r="B77" s="73">
        <f>SUM(B78:B80)</f>
        <v>82404</v>
      </c>
      <c r="C77" s="72"/>
      <c r="D77" s="61">
        <f t="shared" si="4"/>
        <v>77107</v>
      </c>
      <c r="E77" s="72">
        <f>E78+E79+E80</f>
        <v>77107</v>
      </c>
      <c r="F77" s="63" t="s">
        <v>1089</v>
      </c>
      <c r="G77" s="49"/>
      <c r="H77" s="72"/>
      <c r="I77" s="61">
        <f t="shared" si="5"/>
        <v>0</v>
      </c>
      <c r="J77" s="72"/>
    </row>
    <row r="78" spans="1:10" ht="19.5" customHeight="1">
      <c r="A78" s="49" t="s">
        <v>1090</v>
      </c>
      <c r="B78" s="49">
        <v>5897</v>
      </c>
      <c r="C78" s="72"/>
      <c r="D78" s="61">
        <f t="shared" si="4"/>
        <v>0</v>
      </c>
      <c r="E78" s="72"/>
      <c r="F78" s="63" t="s">
        <v>1091</v>
      </c>
      <c r="G78" s="49"/>
      <c r="H78" s="72"/>
      <c r="I78" s="61">
        <f t="shared" si="5"/>
        <v>79158</v>
      </c>
      <c r="J78" s="72">
        <f>71158+8000</f>
        <v>79158</v>
      </c>
    </row>
    <row r="79" spans="1:10" ht="19.5" customHeight="1">
      <c r="A79" s="49" t="s">
        <v>1092</v>
      </c>
      <c r="B79" s="72">
        <v>24000</v>
      </c>
      <c r="C79" s="72"/>
      <c r="D79" s="61">
        <f t="shared" si="4"/>
        <v>27107</v>
      </c>
      <c r="E79" s="72">
        <v>27107</v>
      </c>
      <c r="F79" s="74" t="s">
        <v>1093</v>
      </c>
      <c r="G79" s="49">
        <v>42037</v>
      </c>
      <c r="H79" s="72"/>
      <c r="I79" s="61">
        <f t="shared" si="5"/>
        <v>44200</v>
      </c>
      <c r="J79" s="72">
        <v>44200</v>
      </c>
    </row>
    <row r="80" spans="1:10" ht="19.5" customHeight="1">
      <c r="A80" s="49" t="s">
        <v>1094</v>
      </c>
      <c r="B80" s="72">
        <v>52507</v>
      </c>
      <c r="C80" s="72"/>
      <c r="D80" s="61">
        <f t="shared" si="4"/>
        <v>50000</v>
      </c>
      <c r="E80" s="72">
        <v>50000</v>
      </c>
      <c r="F80" s="74" t="s">
        <v>1095</v>
      </c>
      <c r="G80" s="72"/>
      <c r="H80" s="72"/>
      <c r="I80" s="61">
        <f t="shared" si="5"/>
        <v>0</v>
      </c>
      <c r="J80" s="72"/>
    </row>
    <row r="81" spans="1:10" ht="19.5" customHeight="1">
      <c r="A81" s="74" t="s">
        <v>1096</v>
      </c>
      <c r="B81" s="72"/>
      <c r="C81" s="72"/>
      <c r="D81" s="61">
        <f t="shared" si="4"/>
        <v>0</v>
      </c>
      <c r="E81" s="72"/>
      <c r="F81" s="49" t="s">
        <v>1097</v>
      </c>
      <c r="G81" s="72"/>
      <c r="H81" s="72"/>
      <c r="I81" s="61">
        <f t="shared" si="5"/>
        <v>0</v>
      </c>
      <c r="J81" s="72"/>
    </row>
    <row r="82" spans="1:10" ht="19.5" customHeight="1">
      <c r="A82" s="49" t="s">
        <v>1098</v>
      </c>
      <c r="B82" s="72">
        <v>44949</v>
      </c>
      <c r="C82" s="72"/>
      <c r="D82" s="61">
        <f t="shared" si="4"/>
        <v>44200</v>
      </c>
      <c r="E82" s="72">
        <v>44200</v>
      </c>
      <c r="F82" s="75" t="s">
        <v>1099</v>
      </c>
      <c r="G82" s="72">
        <v>746</v>
      </c>
      <c r="H82" s="72"/>
      <c r="I82" s="61">
        <f t="shared" si="5"/>
        <v>0</v>
      </c>
      <c r="J82" s="72"/>
    </row>
    <row r="83" spans="1:10" ht="19.5" customHeight="1">
      <c r="A83" s="49" t="s">
        <v>1100</v>
      </c>
      <c r="B83" s="72"/>
      <c r="C83" s="72"/>
      <c r="D83" s="61">
        <f t="shared" si="4"/>
        <v>0</v>
      </c>
      <c r="E83" s="72"/>
      <c r="F83" s="75" t="s">
        <v>1101</v>
      </c>
      <c r="G83" s="72"/>
      <c r="H83" s="72"/>
      <c r="I83" s="61">
        <f t="shared" si="5"/>
        <v>0</v>
      </c>
      <c r="J83" s="72"/>
    </row>
    <row r="84" spans="1:10" ht="18.75" customHeight="1">
      <c r="A84" s="49" t="s">
        <v>1102</v>
      </c>
      <c r="B84" s="72">
        <v>32</v>
      </c>
      <c r="C84" s="72"/>
      <c r="D84" s="61">
        <f t="shared" si="4"/>
        <v>746</v>
      </c>
      <c r="E84" s="72">
        <v>746</v>
      </c>
      <c r="F84" s="49"/>
      <c r="G84" s="72"/>
      <c r="H84" s="72"/>
      <c r="I84" s="61">
        <f t="shared" si="5"/>
        <v>0</v>
      </c>
      <c r="J84" s="72"/>
    </row>
    <row r="85" spans="1:10" ht="21.75" customHeight="1">
      <c r="A85" s="49"/>
      <c r="B85" s="72"/>
      <c r="C85" s="72"/>
      <c r="D85" s="61">
        <f t="shared" si="4"/>
        <v>0</v>
      </c>
      <c r="E85" s="72"/>
      <c r="F85" s="49"/>
      <c r="G85" s="72"/>
      <c r="H85" s="72"/>
      <c r="I85" s="61">
        <f t="shared" si="5"/>
        <v>0</v>
      </c>
      <c r="J85" s="72"/>
    </row>
    <row r="86" spans="1:10" ht="14.25">
      <c r="A86" s="49"/>
      <c r="B86" s="72"/>
      <c r="C86" s="72"/>
      <c r="D86" s="61">
        <f t="shared" si="4"/>
        <v>0</v>
      </c>
      <c r="E86" s="72"/>
      <c r="F86" s="49"/>
      <c r="G86" s="72"/>
      <c r="H86" s="72"/>
      <c r="I86" s="61">
        <f t="shared" si="5"/>
        <v>0</v>
      </c>
      <c r="J86" s="72"/>
    </row>
    <row r="87" spans="1:10" ht="14.25">
      <c r="A87" s="49"/>
      <c r="B87" s="72"/>
      <c r="C87" s="72"/>
      <c r="D87" s="61">
        <f t="shared" si="4"/>
        <v>0</v>
      </c>
      <c r="E87" s="72"/>
      <c r="F87" s="49" t="s">
        <v>0</v>
      </c>
      <c r="G87" s="72"/>
      <c r="H87" s="72"/>
      <c r="I87" s="61">
        <f t="shared" si="5"/>
        <v>0</v>
      </c>
      <c r="J87" s="72"/>
    </row>
    <row r="88" spans="1:10" ht="14.25">
      <c r="A88" s="49"/>
      <c r="B88" s="72"/>
      <c r="C88" s="72"/>
      <c r="D88" s="61">
        <f t="shared" si="4"/>
        <v>0</v>
      </c>
      <c r="E88" s="72"/>
      <c r="F88" s="49"/>
      <c r="G88" s="72"/>
      <c r="H88" s="72"/>
      <c r="I88" s="61">
        <f t="shared" si="5"/>
        <v>0</v>
      </c>
      <c r="J88" s="72"/>
    </row>
    <row r="89" spans="1:10" ht="14.25">
      <c r="A89" s="49"/>
      <c r="B89" s="72"/>
      <c r="C89" s="72"/>
      <c r="D89" s="61">
        <f t="shared" si="4"/>
        <v>0</v>
      </c>
      <c r="E89" s="72"/>
      <c r="F89" s="49"/>
      <c r="G89" s="72"/>
      <c r="H89" s="72"/>
      <c r="I89" s="61">
        <f t="shared" si="5"/>
        <v>0</v>
      </c>
      <c r="J89" s="72"/>
    </row>
    <row r="90" spans="1:10" ht="14.25">
      <c r="A90" s="71" t="s">
        <v>1103</v>
      </c>
      <c r="B90" s="73">
        <f>B6+B7</f>
        <v>605129</v>
      </c>
      <c r="C90" s="73">
        <f>C6+C7</f>
        <v>331502</v>
      </c>
      <c r="D90" s="61">
        <f t="shared" si="4"/>
        <v>224680</v>
      </c>
      <c r="E90" s="73">
        <f>E6+E7</f>
        <v>556182</v>
      </c>
      <c r="F90" s="71" t="s">
        <v>1104</v>
      </c>
      <c r="G90" s="73">
        <f>G6+G7+G79+G82</f>
        <v>605129</v>
      </c>
      <c r="H90" s="72">
        <f>H6+H7</f>
        <v>331502</v>
      </c>
      <c r="I90" s="61">
        <f t="shared" si="5"/>
        <v>224680</v>
      </c>
      <c r="J90" s="72">
        <f>J6+J7</f>
        <v>556182</v>
      </c>
    </row>
    <row r="91" ht="14.25">
      <c r="F91" s="76"/>
    </row>
    <row r="92" ht="14.25">
      <c r="F92" s="76"/>
    </row>
    <row r="93" ht="14.25">
      <c r="F93" s="76"/>
    </row>
    <row r="94" ht="14.25">
      <c r="F94" s="76"/>
    </row>
    <row r="95" ht="14.25">
      <c r="F95" s="76"/>
    </row>
    <row r="96" ht="14.25">
      <c r="F96" s="76"/>
    </row>
    <row r="97" ht="14.25">
      <c r="F97" s="76"/>
    </row>
    <row r="98" ht="14.25">
      <c r="F98" s="76"/>
    </row>
    <row r="99" ht="14.25">
      <c r="F99" s="76"/>
    </row>
    <row r="100" ht="14.25">
      <c r="F100" s="76"/>
    </row>
    <row r="101" ht="14.25">
      <c r="F101" s="76"/>
    </row>
    <row r="102" ht="14.25">
      <c r="F102" s="76"/>
    </row>
    <row r="103" ht="14.25">
      <c r="F103" s="76"/>
    </row>
    <row r="104" ht="14.25">
      <c r="F104" s="76"/>
    </row>
    <row r="105" ht="14.25">
      <c r="F105" s="76"/>
    </row>
    <row r="106" ht="14.25">
      <c r="F106" s="76"/>
    </row>
    <row r="107" ht="14.25">
      <c r="F107" s="76"/>
    </row>
    <row r="108" ht="14.25">
      <c r="F108" s="76"/>
    </row>
    <row r="109" ht="14.25">
      <c r="F109" s="76"/>
    </row>
  </sheetData>
  <sheetProtection/>
  <protectedRanges>
    <protectedRange password="CC35" sqref="B30:B50" name="区域1"/>
  </protectedRanges>
  <mergeCells count="4">
    <mergeCell ref="A2:J2"/>
    <mergeCell ref="H3:J3"/>
    <mergeCell ref="A4:E4"/>
    <mergeCell ref="F4:J4"/>
  </mergeCells>
  <printOptions horizontalCentered="1"/>
  <pageMargins left="0.4724409448818899" right="0.4724409448818899" top="0.590551181102362" bottom="0.4724409448818899" header="0.31496062992126" footer="0.31496062992126"/>
  <pageSetup fitToHeight="2" fitToWidth="1" horizontalDpi="600" verticalDpi="600" orientation="landscape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Zeros="0" workbookViewId="0" topLeftCell="A1">
      <pane ySplit="5" topLeftCell="A58" activePane="bottomLeft" state="frozen"/>
      <selection pane="bottomLeft" activeCell="P18" sqref="P18"/>
    </sheetView>
  </sheetViews>
  <sheetFormatPr defaultColWidth="9.00390625" defaultRowHeight="14.25"/>
  <cols>
    <col min="1" max="1" width="42.625" style="1" customWidth="1"/>
    <col min="2" max="2" width="12.00390625" style="1" hidden="1" customWidth="1"/>
    <col min="3" max="4" width="10.50390625" style="1" customWidth="1"/>
    <col min="5" max="5" width="13.875" style="1" customWidth="1"/>
    <col min="6" max="6" width="57.75390625" style="1" customWidth="1"/>
    <col min="7" max="7" width="12.875" style="1" hidden="1" customWidth="1"/>
    <col min="8" max="9" width="10.875" style="1" customWidth="1"/>
    <col min="10" max="10" width="13.75390625" style="1" customWidth="1"/>
    <col min="11" max="16384" width="9.00390625" style="1" customWidth="1"/>
  </cols>
  <sheetData>
    <row r="1" spans="1:10" s="1" customFormat="1" ht="14.25">
      <c r="A1" s="4" t="s">
        <v>1105</v>
      </c>
      <c r="J1" s="48" t="s">
        <v>0</v>
      </c>
    </row>
    <row r="2" spans="1:10" s="1" customFormat="1" ht="18" customHeight="1">
      <c r="A2" s="27" t="s">
        <v>1106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18" customHeight="1">
      <c r="A3" s="4"/>
      <c r="J3" s="24" t="s">
        <v>10</v>
      </c>
    </row>
    <row r="4" spans="1:10" s="1" customFormat="1" ht="31.5" customHeight="1">
      <c r="A4" s="28" t="s">
        <v>1107</v>
      </c>
      <c r="B4" s="29"/>
      <c r="C4" s="29"/>
      <c r="D4" s="29"/>
      <c r="E4" s="30"/>
      <c r="F4" s="28" t="s">
        <v>1108</v>
      </c>
      <c r="G4" s="29"/>
      <c r="H4" s="29"/>
      <c r="I4" s="29"/>
      <c r="J4" s="30"/>
    </row>
    <row r="5" spans="1:10" s="1" customFormat="1" ht="35.25" customHeight="1">
      <c r="A5" s="31" t="s">
        <v>11</v>
      </c>
      <c r="B5" s="32" t="s">
        <v>12</v>
      </c>
      <c r="C5" s="31" t="s">
        <v>13</v>
      </c>
      <c r="D5" s="31" t="s">
        <v>1109</v>
      </c>
      <c r="E5" s="32" t="s">
        <v>15</v>
      </c>
      <c r="F5" s="31" t="s">
        <v>45</v>
      </c>
      <c r="G5" s="32" t="s">
        <v>12</v>
      </c>
      <c r="H5" s="31" t="s">
        <v>13</v>
      </c>
      <c r="I5" s="31" t="s">
        <v>1109</v>
      </c>
      <c r="J5" s="32" t="s">
        <v>15</v>
      </c>
    </row>
    <row r="6" spans="1:10" s="25" customFormat="1" ht="19.5" customHeight="1">
      <c r="A6" s="33" t="s">
        <v>1110</v>
      </c>
      <c r="B6" s="34"/>
      <c r="C6" s="34"/>
      <c r="D6" s="34">
        <f aca="true" t="shared" si="0" ref="D6:D69">E6-C6</f>
        <v>0</v>
      </c>
      <c r="E6" s="34"/>
      <c r="F6" s="33" t="s">
        <v>1111</v>
      </c>
      <c r="G6" s="35">
        <v>40</v>
      </c>
      <c r="H6" s="35"/>
      <c r="I6" s="35">
        <f aca="true" t="shared" si="1" ref="I6:I69">J6-H6</f>
        <v>0</v>
      </c>
      <c r="J6" s="35"/>
    </row>
    <row r="7" spans="1:10" s="25" customFormat="1" ht="19.5" customHeight="1">
      <c r="A7" s="33" t="s">
        <v>1112</v>
      </c>
      <c r="B7" s="34"/>
      <c r="C7" s="34"/>
      <c r="D7" s="34">
        <f t="shared" si="0"/>
        <v>0</v>
      </c>
      <c r="E7" s="34"/>
      <c r="F7" s="36" t="s">
        <v>1113</v>
      </c>
      <c r="G7" s="34">
        <v>30</v>
      </c>
      <c r="H7" s="34"/>
      <c r="I7" s="34">
        <f t="shared" si="1"/>
        <v>0</v>
      </c>
      <c r="J7" s="34"/>
    </row>
    <row r="8" spans="1:10" s="25" customFormat="1" ht="19.5" customHeight="1">
      <c r="A8" s="33" t="s">
        <v>1114</v>
      </c>
      <c r="B8" s="34"/>
      <c r="C8" s="34"/>
      <c r="D8" s="34">
        <f t="shared" si="0"/>
        <v>0</v>
      </c>
      <c r="E8" s="34"/>
      <c r="F8" s="36" t="s">
        <v>1115</v>
      </c>
      <c r="G8" s="34">
        <v>10</v>
      </c>
      <c r="H8" s="34"/>
      <c r="I8" s="34">
        <f t="shared" si="1"/>
        <v>0</v>
      </c>
      <c r="J8" s="34"/>
    </row>
    <row r="9" spans="1:10" s="25" customFormat="1" ht="19.5" customHeight="1">
      <c r="A9" s="37" t="s">
        <v>1116</v>
      </c>
      <c r="B9" s="34"/>
      <c r="C9" s="34"/>
      <c r="D9" s="34">
        <f t="shared" si="0"/>
        <v>0</v>
      </c>
      <c r="E9" s="34"/>
      <c r="F9" s="36" t="s">
        <v>1117</v>
      </c>
      <c r="G9" s="34"/>
      <c r="H9" s="34"/>
      <c r="I9" s="34">
        <f t="shared" si="1"/>
        <v>0</v>
      </c>
      <c r="J9" s="34"/>
    </row>
    <row r="10" spans="1:10" s="25" customFormat="1" ht="19.5" customHeight="1">
      <c r="A10" s="33" t="s">
        <v>1118</v>
      </c>
      <c r="B10" s="34"/>
      <c r="C10" s="34"/>
      <c r="D10" s="34">
        <f t="shared" si="0"/>
        <v>0</v>
      </c>
      <c r="E10" s="34"/>
      <c r="F10" s="33" t="s">
        <v>1119</v>
      </c>
      <c r="G10" s="34">
        <v>2345</v>
      </c>
      <c r="H10" s="34"/>
      <c r="I10" s="34">
        <f t="shared" si="1"/>
        <v>422</v>
      </c>
      <c r="J10" s="34">
        <v>422</v>
      </c>
    </row>
    <row r="11" spans="1:10" s="25" customFormat="1" ht="19.5" customHeight="1">
      <c r="A11" s="33" t="s">
        <v>1120</v>
      </c>
      <c r="B11" s="34"/>
      <c r="C11" s="34"/>
      <c r="D11" s="34">
        <f t="shared" si="0"/>
        <v>0</v>
      </c>
      <c r="E11" s="34"/>
      <c r="F11" s="36" t="s">
        <v>1121</v>
      </c>
      <c r="G11" s="34">
        <v>2141</v>
      </c>
      <c r="H11" s="34"/>
      <c r="I11" s="34">
        <f t="shared" si="1"/>
        <v>422</v>
      </c>
      <c r="J11" s="34">
        <f>1416-994</f>
        <v>422</v>
      </c>
    </row>
    <row r="12" spans="1:10" s="25" customFormat="1" ht="19.5" customHeight="1">
      <c r="A12" s="33" t="s">
        <v>1122</v>
      </c>
      <c r="B12" s="34">
        <v>11899</v>
      </c>
      <c r="C12" s="34">
        <v>9000</v>
      </c>
      <c r="D12" s="34">
        <f t="shared" si="0"/>
        <v>42500</v>
      </c>
      <c r="E12" s="34">
        <v>51500</v>
      </c>
      <c r="F12" s="36" t="s">
        <v>1123</v>
      </c>
      <c r="G12" s="34">
        <v>204</v>
      </c>
      <c r="H12" s="34"/>
      <c r="I12" s="34">
        <f t="shared" si="1"/>
        <v>0</v>
      </c>
      <c r="J12" s="34"/>
    </row>
    <row r="13" spans="1:10" s="25" customFormat="1" ht="19.5" customHeight="1">
      <c r="A13" s="33" t="s">
        <v>1124</v>
      </c>
      <c r="B13" s="34"/>
      <c r="C13" s="34"/>
      <c r="D13" s="34">
        <f t="shared" si="0"/>
        <v>0</v>
      </c>
      <c r="E13" s="34"/>
      <c r="F13" s="36" t="s">
        <v>1125</v>
      </c>
      <c r="G13" s="34"/>
      <c r="H13" s="34"/>
      <c r="I13" s="34">
        <f t="shared" si="1"/>
        <v>0</v>
      </c>
      <c r="J13" s="34"/>
    </row>
    <row r="14" spans="1:10" s="25" customFormat="1" ht="19.5" customHeight="1">
      <c r="A14" s="33" t="s">
        <v>1126</v>
      </c>
      <c r="B14" s="34"/>
      <c r="C14" s="34"/>
      <c r="D14" s="34">
        <f t="shared" si="0"/>
        <v>0</v>
      </c>
      <c r="E14" s="34"/>
      <c r="F14" s="33" t="s">
        <v>1127</v>
      </c>
      <c r="G14" s="34"/>
      <c r="H14" s="34"/>
      <c r="I14" s="34">
        <f t="shared" si="1"/>
        <v>0</v>
      </c>
      <c r="J14" s="34"/>
    </row>
    <row r="15" spans="1:10" s="25" customFormat="1" ht="19.5" customHeight="1">
      <c r="A15" s="33" t="s">
        <v>1128</v>
      </c>
      <c r="B15" s="34"/>
      <c r="C15" s="34">
        <v>75</v>
      </c>
      <c r="D15" s="34">
        <f t="shared" si="0"/>
        <v>-25</v>
      </c>
      <c r="E15" s="34">
        <v>50</v>
      </c>
      <c r="F15" s="33" t="s">
        <v>1129</v>
      </c>
      <c r="G15" s="34"/>
      <c r="H15" s="34"/>
      <c r="I15" s="34">
        <f t="shared" si="1"/>
        <v>0</v>
      </c>
      <c r="J15" s="34"/>
    </row>
    <row r="16" spans="1:10" s="25" customFormat="1" ht="19.5" customHeight="1">
      <c r="A16" s="33" t="s">
        <v>1130</v>
      </c>
      <c r="B16" s="34"/>
      <c r="C16" s="34"/>
      <c r="D16" s="34">
        <f t="shared" si="0"/>
        <v>0</v>
      </c>
      <c r="E16" s="34"/>
      <c r="F16" s="33" t="s">
        <v>1131</v>
      </c>
      <c r="G16" s="34"/>
      <c r="H16" s="34"/>
      <c r="I16" s="34">
        <f t="shared" si="1"/>
        <v>0</v>
      </c>
      <c r="J16" s="34"/>
    </row>
    <row r="17" spans="1:10" s="25" customFormat="1" ht="19.5" customHeight="1">
      <c r="A17" s="33" t="s">
        <v>1132</v>
      </c>
      <c r="B17" s="34"/>
      <c r="C17" s="34"/>
      <c r="D17" s="34">
        <f t="shared" si="0"/>
        <v>0</v>
      </c>
      <c r="E17" s="34"/>
      <c r="F17" s="33" t="s">
        <v>1133</v>
      </c>
      <c r="G17" s="34">
        <v>65417</v>
      </c>
      <c r="H17" s="34">
        <v>7339</v>
      </c>
      <c r="I17" s="34">
        <f t="shared" si="1"/>
        <v>44769</v>
      </c>
      <c r="J17" s="34">
        <f>J18+J24</f>
        <v>52108</v>
      </c>
    </row>
    <row r="18" spans="1:10" s="25" customFormat="1" ht="19.5" customHeight="1">
      <c r="A18" s="33" t="s">
        <v>1134</v>
      </c>
      <c r="B18" s="34"/>
      <c r="C18" s="34"/>
      <c r="D18" s="34">
        <f t="shared" si="0"/>
        <v>0</v>
      </c>
      <c r="E18" s="34"/>
      <c r="F18" s="33" t="s">
        <v>1135</v>
      </c>
      <c r="G18" s="34">
        <v>5417</v>
      </c>
      <c r="H18" s="34">
        <v>7339</v>
      </c>
      <c r="I18" s="34">
        <f t="shared" si="1"/>
        <v>42269</v>
      </c>
      <c r="J18" s="34">
        <f>42779+5200+1893-264</f>
        <v>49608</v>
      </c>
    </row>
    <row r="19" spans="1:10" s="25" customFormat="1" ht="19.5" customHeight="1">
      <c r="A19" s="33" t="s">
        <v>1136</v>
      </c>
      <c r="B19" s="34">
        <v>306</v>
      </c>
      <c r="C19" s="34">
        <v>310</v>
      </c>
      <c r="D19" s="34">
        <f t="shared" si="0"/>
        <v>-110</v>
      </c>
      <c r="E19" s="34">
        <v>200</v>
      </c>
      <c r="F19" s="33" t="s">
        <v>1137</v>
      </c>
      <c r="G19" s="33"/>
      <c r="H19" s="34"/>
      <c r="I19" s="34">
        <f t="shared" si="1"/>
        <v>0</v>
      </c>
      <c r="J19" s="34"/>
    </row>
    <row r="20" spans="1:10" s="25" customFormat="1" ht="19.5" customHeight="1">
      <c r="A20" s="33" t="s">
        <v>1138</v>
      </c>
      <c r="B20" s="34"/>
      <c r="C20" s="34"/>
      <c r="D20" s="34">
        <f t="shared" si="0"/>
        <v>0</v>
      </c>
      <c r="E20" s="34"/>
      <c r="F20" s="33" t="s">
        <v>1139</v>
      </c>
      <c r="G20" s="34"/>
      <c r="H20" s="34"/>
      <c r="I20" s="34">
        <f t="shared" si="1"/>
        <v>0</v>
      </c>
      <c r="J20" s="34"/>
    </row>
    <row r="21" spans="1:10" s="25" customFormat="1" ht="19.5" customHeight="1">
      <c r="A21" s="38" t="s">
        <v>1140</v>
      </c>
      <c r="B21" s="39"/>
      <c r="C21" s="39"/>
      <c r="D21" s="34">
        <f t="shared" si="0"/>
        <v>0</v>
      </c>
      <c r="E21" s="39"/>
      <c r="F21" s="33" t="s">
        <v>1141</v>
      </c>
      <c r="G21" s="34">
        <v>35000</v>
      </c>
      <c r="H21" s="34"/>
      <c r="I21" s="34">
        <f t="shared" si="1"/>
        <v>0</v>
      </c>
      <c r="J21" s="34"/>
    </row>
    <row r="22" spans="1:10" s="25" customFormat="1" ht="19.5" customHeight="1">
      <c r="A22" s="38" t="s">
        <v>1142</v>
      </c>
      <c r="B22" s="39"/>
      <c r="C22" s="39"/>
      <c r="D22" s="34">
        <f t="shared" si="0"/>
        <v>0</v>
      </c>
      <c r="E22" s="39"/>
      <c r="F22" s="33" t="s">
        <v>1143</v>
      </c>
      <c r="G22" s="34"/>
      <c r="H22" s="34"/>
      <c r="I22" s="34">
        <f t="shared" si="1"/>
        <v>0</v>
      </c>
      <c r="J22" s="34"/>
    </row>
    <row r="23" spans="1:10" s="1" customFormat="1" ht="19.5" customHeight="1">
      <c r="A23" s="40"/>
      <c r="B23" s="39"/>
      <c r="C23" s="39"/>
      <c r="D23" s="34">
        <f t="shared" si="0"/>
        <v>0</v>
      </c>
      <c r="E23" s="39"/>
      <c r="F23" s="33" t="s">
        <v>1144</v>
      </c>
      <c r="G23" s="39"/>
      <c r="H23" s="39"/>
      <c r="I23" s="34">
        <f t="shared" si="1"/>
        <v>0</v>
      </c>
      <c r="J23" s="39"/>
    </row>
    <row r="24" spans="1:10" s="1" customFormat="1" ht="19.5" customHeight="1">
      <c r="A24" s="38"/>
      <c r="B24" s="39"/>
      <c r="C24" s="39"/>
      <c r="D24" s="34">
        <f t="shared" si="0"/>
        <v>0</v>
      </c>
      <c r="E24" s="39"/>
      <c r="F24" s="33" t="s">
        <v>1145</v>
      </c>
      <c r="G24" s="39">
        <v>25000</v>
      </c>
      <c r="H24" s="39"/>
      <c r="I24" s="34">
        <f t="shared" si="1"/>
        <v>2500</v>
      </c>
      <c r="J24" s="39">
        <v>2500</v>
      </c>
    </row>
    <row r="25" spans="1:10" s="1" customFormat="1" ht="19.5" customHeight="1">
      <c r="A25" s="39"/>
      <c r="B25" s="39"/>
      <c r="C25" s="39"/>
      <c r="D25" s="34">
        <f t="shared" si="0"/>
        <v>0</v>
      </c>
      <c r="E25" s="39"/>
      <c r="F25" s="33" t="s">
        <v>1146</v>
      </c>
      <c r="G25" s="41"/>
      <c r="H25" s="41"/>
      <c r="I25" s="34">
        <f t="shared" si="1"/>
        <v>0</v>
      </c>
      <c r="J25" s="41"/>
    </row>
    <row r="26" spans="1:10" s="1" customFormat="1" ht="19.5" customHeight="1">
      <c r="A26" s="39"/>
      <c r="B26" s="39"/>
      <c r="C26" s="39"/>
      <c r="D26" s="34">
        <f t="shared" si="0"/>
        <v>0</v>
      </c>
      <c r="E26" s="39"/>
      <c r="F26" s="33" t="s">
        <v>1147</v>
      </c>
      <c r="G26" s="41"/>
      <c r="H26" s="41"/>
      <c r="I26" s="34">
        <f t="shared" si="1"/>
        <v>0</v>
      </c>
      <c r="J26" s="41"/>
    </row>
    <row r="27" spans="1:10" s="1" customFormat="1" ht="19.5" customHeight="1">
      <c r="A27" s="39"/>
      <c r="B27" s="39"/>
      <c r="C27" s="39"/>
      <c r="D27" s="34">
        <f t="shared" si="0"/>
        <v>0</v>
      </c>
      <c r="E27" s="39"/>
      <c r="F27" s="33" t="s">
        <v>1148</v>
      </c>
      <c r="G27" s="41"/>
      <c r="H27" s="41"/>
      <c r="I27" s="34">
        <f t="shared" si="1"/>
        <v>0</v>
      </c>
      <c r="J27" s="41"/>
    </row>
    <row r="28" spans="1:10" s="1" customFormat="1" ht="19.5" customHeight="1">
      <c r="A28" s="42"/>
      <c r="B28" s="39"/>
      <c r="C28" s="39"/>
      <c r="D28" s="34">
        <f t="shared" si="0"/>
        <v>0</v>
      </c>
      <c r="E28" s="39"/>
      <c r="F28" s="33" t="s">
        <v>1149</v>
      </c>
      <c r="G28" s="41">
        <v>243</v>
      </c>
      <c r="H28" s="41"/>
      <c r="I28" s="34">
        <f t="shared" si="1"/>
        <v>0</v>
      </c>
      <c r="J28" s="41"/>
    </row>
    <row r="29" spans="1:10" s="1" customFormat="1" ht="19.5" customHeight="1">
      <c r="A29" s="42"/>
      <c r="B29" s="39"/>
      <c r="C29" s="39"/>
      <c r="D29" s="34">
        <f t="shared" si="0"/>
        <v>0</v>
      </c>
      <c r="E29" s="39"/>
      <c r="F29" s="33" t="s">
        <v>1150</v>
      </c>
      <c r="G29" s="41"/>
      <c r="H29" s="41"/>
      <c r="I29" s="34">
        <f t="shared" si="1"/>
        <v>0</v>
      </c>
      <c r="J29" s="41"/>
    </row>
    <row r="30" spans="1:10" s="1" customFormat="1" ht="19.5" customHeight="1">
      <c r="A30" s="42"/>
      <c r="B30" s="39"/>
      <c r="C30" s="39"/>
      <c r="D30" s="34">
        <f t="shared" si="0"/>
        <v>0</v>
      </c>
      <c r="E30" s="39"/>
      <c r="F30" s="43" t="s">
        <v>1151</v>
      </c>
      <c r="G30" s="41"/>
      <c r="H30" s="41"/>
      <c r="I30" s="34">
        <f t="shared" si="1"/>
        <v>0</v>
      </c>
      <c r="J30" s="41"/>
    </row>
    <row r="31" spans="1:10" s="1" customFormat="1" ht="19.5" customHeight="1">
      <c r="A31" s="42"/>
      <c r="B31" s="39"/>
      <c r="C31" s="39"/>
      <c r="D31" s="34">
        <f t="shared" si="0"/>
        <v>0</v>
      </c>
      <c r="E31" s="39"/>
      <c r="F31" s="43" t="s">
        <v>1152</v>
      </c>
      <c r="G31" s="41">
        <v>243</v>
      </c>
      <c r="H31" s="41"/>
      <c r="I31" s="34">
        <f t="shared" si="1"/>
        <v>0</v>
      </c>
      <c r="J31" s="41"/>
    </row>
    <row r="32" spans="1:10" s="1" customFormat="1" ht="19.5" customHeight="1">
      <c r="A32" s="42"/>
      <c r="B32" s="39"/>
      <c r="C32" s="39"/>
      <c r="D32" s="34">
        <f t="shared" si="0"/>
        <v>0</v>
      </c>
      <c r="E32" s="39"/>
      <c r="F32" s="44" t="s">
        <v>1153</v>
      </c>
      <c r="G32" s="41"/>
      <c r="H32" s="41"/>
      <c r="I32" s="34">
        <f t="shared" si="1"/>
        <v>0</v>
      </c>
      <c r="J32" s="41"/>
    </row>
    <row r="33" spans="1:10" s="1" customFormat="1" ht="19.5" customHeight="1">
      <c r="A33" s="42"/>
      <c r="B33" s="39"/>
      <c r="C33" s="39"/>
      <c r="D33" s="34">
        <f t="shared" si="0"/>
        <v>0</v>
      </c>
      <c r="E33" s="39"/>
      <c r="F33" s="44" t="s">
        <v>1154</v>
      </c>
      <c r="G33" s="41"/>
      <c r="H33" s="41"/>
      <c r="I33" s="34">
        <f t="shared" si="1"/>
        <v>0</v>
      </c>
      <c r="J33" s="41"/>
    </row>
    <row r="34" spans="1:10" s="1" customFormat="1" ht="19.5" customHeight="1">
      <c r="A34" s="42"/>
      <c r="B34" s="39"/>
      <c r="C34" s="39"/>
      <c r="D34" s="34">
        <f t="shared" si="0"/>
        <v>0</v>
      </c>
      <c r="E34" s="39"/>
      <c r="F34" s="42" t="s">
        <v>1155</v>
      </c>
      <c r="G34" s="41"/>
      <c r="H34" s="41"/>
      <c r="I34" s="34">
        <f t="shared" si="1"/>
        <v>0</v>
      </c>
      <c r="J34" s="41"/>
    </row>
    <row r="35" spans="1:10" s="1" customFormat="1" ht="19.5" customHeight="1">
      <c r="A35" s="42"/>
      <c r="B35" s="39"/>
      <c r="C35" s="39"/>
      <c r="D35" s="34">
        <f t="shared" si="0"/>
        <v>0</v>
      </c>
      <c r="E35" s="39"/>
      <c r="F35" s="43" t="s">
        <v>1156</v>
      </c>
      <c r="G35" s="41"/>
      <c r="H35" s="41"/>
      <c r="I35" s="34">
        <f t="shared" si="1"/>
        <v>0</v>
      </c>
      <c r="J35" s="41"/>
    </row>
    <row r="36" spans="1:10" s="1" customFormat="1" ht="19.5" customHeight="1">
      <c r="A36" s="42"/>
      <c r="B36" s="39"/>
      <c r="C36" s="39"/>
      <c r="D36" s="34">
        <f t="shared" si="0"/>
        <v>0</v>
      </c>
      <c r="E36" s="39"/>
      <c r="F36" s="43" t="s">
        <v>1157</v>
      </c>
      <c r="G36" s="41"/>
      <c r="H36" s="41"/>
      <c r="I36" s="34">
        <f t="shared" si="1"/>
        <v>0</v>
      </c>
      <c r="J36" s="41"/>
    </row>
    <row r="37" spans="1:10" s="1" customFormat="1" ht="19.5" customHeight="1">
      <c r="A37" s="42"/>
      <c r="B37" s="39"/>
      <c r="C37" s="39"/>
      <c r="D37" s="34">
        <f t="shared" si="0"/>
        <v>0</v>
      </c>
      <c r="E37" s="39"/>
      <c r="F37" s="43" t="s">
        <v>1158</v>
      </c>
      <c r="G37" s="41"/>
      <c r="H37" s="41"/>
      <c r="I37" s="34">
        <f t="shared" si="1"/>
        <v>0</v>
      </c>
      <c r="J37" s="41"/>
    </row>
    <row r="38" spans="1:10" s="26" customFormat="1" ht="19.5" customHeight="1">
      <c r="A38" s="42"/>
      <c r="B38" s="39"/>
      <c r="C38" s="39"/>
      <c r="D38" s="34">
        <f t="shared" si="0"/>
        <v>0</v>
      </c>
      <c r="E38" s="39"/>
      <c r="F38" s="43" t="s">
        <v>1159</v>
      </c>
      <c r="G38" s="41"/>
      <c r="H38" s="41"/>
      <c r="I38" s="34">
        <f t="shared" si="1"/>
        <v>0</v>
      </c>
      <c r="J38" s="41"/>
    </row>
    <row r="39" spans="1:10" s="1" customFormat="1" ht="19.5" customHeight="1">
      <c r="A39" s="42"/>
      <c r="B39" s="39"/>
      <c r="C39" s="39"/>
      <c r="D39" s="34">
        <f t="shared" si="0"/>
        <v>0</v>
      </c>
      <c r="E39" s="39"/>
      <c r="F39" s="43" t="s">
        <v>1160</v>
      </c>
      <c r="G39" s="41"/>
      <c r="H39" s="41"/>
      <c r="I39" s="34">
        <f t="shared" si="1"/>
        <v>0</v>
      </c>
      <c r="J39" s="41"/>
    </row>
    <row r="40" spans="1:10" s="1" customFormat="1" ht="19.5" customHeight="1">
      <c r="A40" s="38"/>
      <c r="B40" s="39"/>
      <c r="C40" s="39"/>
      <c r="D40" s="34">
        <f t="shared" si="0"/>
        <v>0</v>
      </c>
      <c r="E40" s="39"/>
      <c r="F40" s="43" t="s">
        <v>1161</v>
      </c>
      <c r="G40" s="41"/>
      <c r="H40" s="41"/>
      <c r="I40" s="34">
        <f t="shared" si="1"/>
        <v>0</v>
      </c>
      <c r="J40" s="41"/>
    </row>
    <row r="41" spans="1:10" s="1" customFormat="1" ht="19.5" customHeight="1">
      <c r="A41" s="38"/>
      <c r="B41" s="39"/>
      <c r="C41" s="39"/>
      <c r="D41" s="34">
        <f t="shared" si="0"/>
        <v>0</v>
      </c>
      <c r="E41" s="39"/>
      <c r="F41" s="43" t="s">
        <v>1162</v>
      </c>
      <c r="G41" s="41"/>
      <c r="H41" s="41"/>
      <c r="I41" s="34">
        <f t="shared" si="1"/>
        <v>0</v>
      </c>
      <c r="J41" s="41"/>
    </row>
    <row r="42" spans="1:10" s="1" customFormat="1" ht="19.5" customHeight="1">
      <c r="A42" s="38"/>
      <c r="B42" s="39"/>
      <c r="C42" s="39"/>
      <c r="D42" s="34">
        <f t="shared" si="0"/>
        <v>0</v>
      </c>
      <c r="E42" s="39"/>
      <c r="F42" s="43" t="s">
        <v>1163</v>
      </c>
      <c r="G42" s="41"/>
      <c r="H42" s="41"/>
      <c r="I42" s="34">
        <f t="shared" si="1"/>
        <v>0</v>
      </c>
      <c r="J42" s="41"/>
    </row>
    <row r="43" spans="1:10" s="1" customFormat="1" ht="19.5" customHeight="1">
      <c r="A43" s="38"/>
      <c r="B43" s="41"/>
      <c r="C43" s="41"/>
      <c r="D43" s="34">
        <f t="shared" si="0"/>
        <v>0</v>
      </c>
      <c r="E43" s="41"/>
      <c r="F43" s="43" t="s">
        <v>1164</v>
      </c>
      <c r="G43" s="41"/>
      <c r="H43" s="41"/>
      <c r="I43" s="34">
        <f t="shared" si="1"/>
        <v>0</v>
      </c>
      <c r="J43" s="41"/>
    </row>
    <row r="44" spans="1:10" s="1" customFormat="1" ht="19.5" customHeight="1">
      <c r="A44" s="38"/>
      <c r="B44" s="41"/>
      <c r="C44" s="41"/>
      <c r="D44" s="34">
        <f t="shared" si="0"/>
        <v>0</v>
      </c>
      <c r="E44" s="41"/>
      <c r="F44" s="43" t="s">
        <v>1165</v>
      </c>
      <c r="G44" s="41"/>
      <c r="H44" s="41"/>
      <c r="I44" s="34">
        <f t="shared" si="1"/>
        <v>0</v>
      </c>
      <c r="J44" s="41"/>
    </row>
    <row r="45" spans="1:10" s="1" customFormat="1" ht="19.5" customHeight="1">
      <c r="A45" s="38"/>
      <c r="B45" s="41"/>
      <c r="C45" s="41"/>
      <c r="D45" s="34">
        <f t="shared" si="0"/>
        <v>0</v>
      </c>
      <c r="E45" s="41"/>
      <c r="F45" s="42" t="s">
        <v>1166</v>
      </c>
      <c r="G45" s="41"/>
      <c r="H45" s="41"/>
      <c r="I45" s="34">
        <f t="shared" si="1"/>
        <v>0</v>
      </c>
      <c r="J45" s="41"/>
    </row>
    <row r="46" spans="1:10" s="1" customFormat="1" ht="19.5" customHeight="1">
      <c r="A46" s="38"/>
      <c r="B46" s="41"/>
      <c r="C46" s="41"/>
      <c r="D46" s="34">
        <f t="shared" si="0"/>
        <v>0</v>
      </c>
      <c r="E46" s="41"/>
      <c r="F46" s="43" t="s">
        <v>1167</v>
      </c>
      <c r="G46" s="41"/>
      <c r="H46" s="41"/>
      <c r="I46" s="34">
        <f t="shared" si="1"/>
        <v>0</v>
      </c>
      <c r="J46" s="41"/>
    </row>
    <row r="47" spans="1:10" s="1" customFormat="1" ht="19.5" customHeight="1">
      <c r="A47" s="38"/>
      <c r="B47" s="41"/>
      <c r="C47" s="41"/>
      <c r="D47" s="34">
        <f t="shared" si="0"/>
        <v>0</v>
      </c>
      <c r="E47" s="41"/>
      <c r="F47" s="42" t="s">
        <v>1168</v>
      </c>
      <c r="G47" s="41">
        <f>1311</f>
        <v>1311</v>
      </c>
      <c r="H47" s="41"/>
      <c r="I47" s="34">
        <f t="shared" si="1"/>
        <v>3561</v>
      </c>
      <c r="J47" s="41">
        <v>3561</v>
      </c>
    </row>
    <row r="48" spans="1:10" s="1" customFormat="1" ht="19.5" customHeight="1">
      <c r="A48" s="45"/>
      <c r="B48" s="41"/>
      <c r="C48" s="41"/>
      <c r="D48" s="34">
        <f t="shared" si="0"/>
        <v>0</v>
      </c>
      <c r="E48" s="41"/>
      <c r="F48" s="43" t="s">
        <v>1169</v>
      </c>
      <c r="G48" s="41"/>
      <c r="H48" s="41"/>
      <c r="I48" s="34">
        <f t="shared" si="1"/>
        <v>3000</v>
      </c>
      <c r="J48" s="41">
        <v>3000</v>
      </c>
    </row>
    <row r="49" spans="1:10" s="1" customFormat="1" ht="19.5" customHeight="1">
      <c r="A49" s="45"/>
      <c r="B49" s="41"/>
      <c r="C49" s="41"/>
      <c r="D49" s="34">
        <f t="shared" si="0"/>
        <v>0</v>
      </c>
      <c r="E49" s="41"/>
      <c r="F49" s="43" t="s">
        <v>1170</v>
      </c>
      <c r="G49" s="41"/>
      <c r="H49" s="41"/>
      <c r="I49" s="34">
        <f t="shared" si="1"/>
        <v>0</v>
      </c>
      <c r="J49" s="41"/>
    </row>
    <row r="50" spans="1:10" s="1" customFormat="1" ht="19.5" customHeight="1">
      <c r="A50" s="45"/>
      <c r="B50" s="41"/>
      <c r="C50" s="41"/>
      <c r="D50" s="34">
        <f t="shared" si="0"/>
        <v>0</v>
      </c>
      <c r="E50" s="41"/>
      <c r="F50" s="43" t="s">
        <v>1171</v>
      </c>
      <c r="G50" s="43">
        <v>1311</v>
      </c>
      <c r="H50" s="41"/>
      <c r="I50" s="34">
        <f t="shared" si="1"/>
        <v>561</v>
      </c>
      <c r="J50" s="41">
        <v>561</v>
      </c>
    </row>
    <row r="51" spans="1:10" s="1" customFormat="1" ht="19.5" customHeight="1">
      <c r="A51" s="45"/>
      <c r="B51" s="41"/>
      <c r="C51" s="41"/>
      <c r="D51" s="34">
        <f t="shared" si="0"/>
        <v>0</v>
      </c>
      <c r="E51" s="41"/>
      <c r="F51" s="42" t="s">
        <v>1172</v>
      </c>
      <c r="G51" s="41">
        <v>825</v>
      </c>
      <c r="H51" s="41">
        <v>2046</v>
      </c>
      <c r="I51" s="34">
        <f t="shared" si="1"/>
        <v>-887</v>
      </c>
      <c r="J51" s="41">
        <v>1159</v>
      </c>
    </row>
    <row r="52" spans="1:10" s="1" customFormat="1" ht="19.5" customHeight="1">
      <c r="A52" s="45"/>
      <c r="B52" s="41"/>
      <c r="C52" s="41"/>
      <c r="D52" s="34">
        <f t="shared" si="0"/>
        <v>0</v>
      </c>
      <c r="E52" s="41"/>
      <c r="F52" s="42" t="s">
        <v>1173</v>
      </c>
      <c r="G52" s="41">
        <v>66</v>
      </c>
      <c r="H52" s="41"/>
      <c r="I52" s="34">
        <f t="shared" si="1"/>
        <v>0</v>
      </c>
      <c r="J52" s="41"/>
    </row>
    <row r="53" spans="1:10" s="1" customFormat="1" ht="19.5" customHeight="1">
      <c r="A53" s="45"/>
      <c r="B53" s="41"/>
      <c r="C53" s="41"/>
      <c r="D53" s="34">
        <f t="shared" si="0"/>
        <v>0</v>
      </c>
      <c r="E53" s="41"/>
      <c r="F53" s="42" t="s">
        <v>1174</v>
      </c>
      <c r="G53" s="42">
        <v>10573</v>
      </c>
      <c r="H53" s="41"/>
      <c r="I53" s="34">
        <f t="shared" si="1"/>
        <v>0</v>
      </c>
      <c r="J53" s="41"/>
    </row>
    <row r="54" spans="1:10" s="1" customFormat="1" ht="19.5" customHeight="1">
      <c r="A54" s="45"/>
      <c r="B54" s="41"/>
      <c r="C54" s="41"/>
      <c r="D54" s="34">
        <f t="shared" si="0"/>
        <v>0</v>
      </c>
      <c r="E54" s="41"/>
      <c r="F54" s="42"/>
      <c r="G54" s="43"/>
      <c r="H54" s="41"/>
      <c r="I54" s="34">
        <f t="shared" si="1"/>
        <v>0</v>
      </c>
      <c r="J54" s="41"/>
    </row>
    <row r="55" spans="1:10" s="1" customFormat="1" ht="19.5" customHeight="1">
      <c r="A55" s="45"/>
      <c r="B55" s="41"/>
      <c r="C55" s="41"/>
      <c r="D55" s="34">
        <f t="shared" si="0"/>
        <v>0</v>
      </c>
      <c r="E55" s="41"/>
      <c r="F55" s="42"/>
      <c r="G55" s="41"/>
      <c r="H55" s="41"/>
      <c r="I55" s="34">
        <f t="shared" si="1"/>
        <v>0</v>
      </c>
      <c r="J55" s="41"/>
    </row>
    <row r="56" spans="1:10" s="1" customFormat="1" ht="19.5" customHeight="1">
      <c r="A56" s="45"/>
      <c r="B56" s="41"/>
      <c r="C56" s="41"/>
      <c r="D56" s="34">
        <f t="shared" si="0"/>
        <v>0</v>
      </c>
      <c r="E56" s="41"/>
      <c r="F56" s="42"/>
      <c r="G56" s="41"/>
      <c r="H56" s="41"/>
      <c r="I56" s="34">
        <f t="shared" si="1"/>
        <v>0</v>
      </c>
      <c r="J56" s="41"/>
    </row>
    <row r="57" spans="1:10" s="1" customFormat="1" ht="19.5" customHeight="1">
      <c r="A57" s="45"/>
      <c r="B57" s="41"/>
      <c r="C57" s="41"/>
      <c r="D57" s="34">
        <f t="shared" si="0"/>
        <v>0</v>
      </c>
      <c r="E57" s="41"/>
      <c r="F57" s="42"/>
      <c r="G57" s="41"/>
      <c r="H57" s="41"/>
      <c r="I57" s="34">
        <f t="shared" si="1"/>
        <v>0</v>
      </c>
      <c r="J57" s="41"/>
    </row>
    <row r="58" spans="1:10" s="1" customFormat="1" ht="19.5" customHeight="1">
      <c r="A58" s="45"/>
      <c r="B58" s="41"/>
      <c r="C58" s="41"/>
      <c r="D58" s="34">
        <f t="shared" si="0"/>
        <v>0</v>
      </c>
      <c r="E58" s="41"/>
      <c r="F58" s="42"/>
      <c r="G58" s="41"/>
      <c r="H58" s="41"/>
      <c r="I58" s="34">
        <f t="shared" si="1"/>
        <v>0</v>
      </c>
      <c r="J58" s="41"/>
    </row>
    <row r="59" spans="1:10" s="1" customFormat="1" ht="19.5" customHeight="1">
      <c r="A59" s="45"/>
      <c r="B59" s="41"/>
      <c r="C59" s="41"/>
      <c r="D59" s="34">
        <f t="shared" si="0"/>
        <v>0</v>
      </c>
      <c r="E59" s="41"/>
      <c r="F59" s="42"/>
      <c r="G59" s="41"/>
      <c r="H59" s="41"/>
      <c r="I59" s="34">
        <f t="shared" si="1"/>
        <v>0</v>
      </c>
      <c r="J59" s="41"/>
    </row>
    <row r="60" spans="1:10" s="1" customFormat="1" ht="19.5" customHeight="1">
      <c r="A60" s="45"/>
      <c r="B60" s="41"/>
      <c r="C60" s="41"/>
      <c r="D60" s="34">
        <f t="shared" si="0"/>
        <v>0</v>
      </c>
      <c r="E60" s="41"/>
      <c r="F60" s="42"/>
      <c r="G60" s="41"/>
      <c r="H60" s="41"/>
      <c r="I60" s="34">
        <f t="shared" si="1"/>
        <v>0</v>
      </c>
      <c r="J60" s="41"/>
    </row>
    <row r="61" spans="1:10" s="1" customFormat="1" ht="19.5" customHeight="1">
      <c r="A61" s="45"/>
      <c r="B61" s="41"/>
      <c r="C61" s="41"/>
      <c r="D61" s="34">
        <f t="shared" si="0"/>
        <v>0</v>
      </c>
      <c r="E61" s="41"/>
      <c r="F61" s="45"/>
      <c r="G61" s="41"/>
      <c r="H61" s="41"/>
      <c r="I61" s="34">
        <f t="shared" si="1"/>
        <v>0</v>
      </c>
      <c r="J61" s="41"/>
    </row>
    <row r="62" spans="1:10" s="1" customFormat="1" ht="19.5" customHeight="1">
      <c r="A62" s="45" t="s">
        <v>42</v>
      </c>
      <c r="B62" s="41">
        <f>SUM(B6:B22)</f>
        <v>12205</v>
      </c>
      <c r="C62" s="41">
        <f>SUM(C6:C22)</f>
        <v>9385</v>
      </c>
      <c r="D62" s="34">
        <f t="shared" si="0"/>
        <v>42365</v>
      </c>
      <c r="E62" s="41">
        <f>SUM(E6:E22)</f>
        <v>51750</v>
      </c>
      <c r="F62" s="45" t="s">
        <v>1009</v>
      </c>
      <c r="G62" s="46">
        <f>G52+G51+G47+G45+G34+G28+G17+G14+G10+G6+G53</f>
        <v>80820</v>
      </c>
      <c r="H62" s="41">
        <f>H52+H51+H47+H45+H34+H28+H17+H14+H10+H6</f>
        <v>9385</v>
      </c>
      <c r="I62" s="34">
        <f t="shared" si="1"/>
        <v>47865</v>
      </c>
      <c r="J62" s="41">
        <f>76750-19500</f>
        <v>57250</v>
      </c>
    </row>
    <row r="63" spans="1:10" s="1" customFormat="1" ht="19.5" customHeight="1">
      <c r="A63" s="47" t="s">
        <v>1016</v>
      </c>
      <c r="B63" s="41">
        <f>B64+B71</f>
        <v>74512</v>
      </c>
      <c r="C63" s="41"/>
      <c r="D63" s="34">
        <f t="shared" si="0"/>
        <v>26976</v>
      </c>
      <c r="E63" s="41">
        <f>E71+E64</f>
        <v>26976</v>
      </c>
      <c r="F63" s="47" t="s">
        <v>1017</v>
      </c>
      <c r="G63" s="41">
        <f>G64+G67+G68+G69+G70</f>
        <v>5897</v>
      </c>
      <c r="H63" s="41"/>
      <c r="I63" s="34">
        <f t="shared" si="1"/>
        <v>0</v>
      </c>
      <c r="J63" s="41"/>
    </row>
    <row r="64" spans="1:10" s="1" customFormat="1" ht="19.5" customHeight="1">
      <c r="A64" s="39" t="s">
        <v>1175</v>
      </c>
      <c r="B64" s="41">
        <f>B65+B66</f>
        <v>14512</v>
      </c>
      <c r="C64" s="41"/>
      <c r="D64" s="34">
        <f t="shared" si="0"/>
        <v>1976</v>
      </c>
      <c r="E64" s="41">
        <v>1976</v>
      </c>
      <c r="F64" s="39" t="s">
        <v>1176</v>
      </c>
      <c r="G64" s="41"/>
      <c r="H64" s="41"/>
      <c r="I64" s="34">
        <f t="shared" si="1"/>
        <v>0</v>
      </c>
      <c r="J64" s="41"/>
    </row>
    <row r="65" spans="1:10" s="1" customFormat="1" ht="19.5" customHeight="1">
      <c r="A65" s="39" t="s">
        <v>1177</v>
      </c>
      <c r="B65" s="41">
        <v>14512</v>
      </c>
      <c r="C65" s="41"/>
      <c r="D65" s="34">
        <f t="shared" si="0"/>
        <v>1976</v>
      </c>
      <c r="E65" s="41">
        <v>1976</v>
      </c>
      <c r="F65" s="39" t="s">
        <v>1178</v>
      </c>
      <c r="G65" s="41"/>
      <c r="H65" s="41"/>
      <c r="I65" s="34">
        <f t="shared" si="1"/>
        <v>0</v>
      </c>
      <c r="J65" s="41"/>
    </row>
    <row r="66" spans="1:10" s="1" customFormat="1" ht="19.5" customHeight="1">
      <c r="A66" s="39" t="s">
        <v>1179</v>
      </c>
      <c r="B66" s="41"/>
      <c r="C66" s="41"/>
      <c r="D66" s="34">
        <f t="shared" si="0"/>
        <v>0</v>
      </c>
      <c r="E66" s="41"/>
      <c r="F66" s="39" t="s">
        <v>1180</v>
      </c>
      <c r="G66" s="41"/>
      <c r="H66" s="41"/>
      <c r="I66" s="34">
        <f t="shared" si="1"/>
        <v>0</v>
      </c>
      <c r="J66" s="41"/>
    </row>
    <row r="67" spans="1:10" s="1" customFormat="1" ht="19.5" customHeight="1">
      <c r="A67" s="39" t="s">
        <v>1087</v>
      </c>
      <c r="B67" s="41"/>
      <c r="C67" s="41"/>
      <c r="D67" s="34">
        <f t="shared" si="0"/>
        <v>0</v>
      </c>
      <c r="E67" s="41"/>
      <c r="F67" s="39" t="s">
        <v>1181</v>
      </c>
      <c r="G67" s="41">
        <v>5897</v>
      </c>
      <c r="H67" s="41"/>
      <c r="I67" s="34">
        <f t="shared" si="1"/>
        <v>0</v>
      </c>
      <c r="J67" s="41"/>
    </row>
    <row r="68" spans="1:10" s="1" customFormat="1" ht="19.5" customHeight="1">
      <c r="A68" s="39" t="s">
        <v>1088</v>
      </c>
      <c r="B68" s="41"/>
      <c r="C68" s="41"/>
      <c r="D68" s="34">
        <f t="shared" si="0"/>
        <v>0</v>
      </c>
      <c r="E68" s="41"/>
      <c r="F68" s="39" t="s">
        <v>1182</v>
      </c>
      <c r="G68" s="41"/>
      <c r="H68" s="41"/>
      <c r="I68" s="34">
        <f t="shared" si="1"/>
        <v>21476</v>
      </c>
      <c r="J68" s="41">
        <f>1976+19500</f>
        <v>21476</v>
      </c>
    </row>
    <row r="69" spans="1:10" s="1" customFormat="1" ht="19.5" customHeight="1">
      <c r="A69" s="39" t="s">
        <v>1183</v>
      </c>
      <c r="B69" s="41"/>
      <c r="C69" s="41"/>
      <c r="D69" s="34">
        <f t="shared" si="0"/>
        <v>0</v>
      </c>
      <c r="E69" s="41"/>
      <c r="F69" s="49" t="s">
        <v>1184</v>
      </c>
      <c r="G69" s="41"/>
      <c r="H69" s="41"/>
      <c r="I69" s="34">
        <f t="shared" si="1"/>
        <v>0</v>
      </c>
      <c r="J69" s="41"/>
    </row>
    <row r="70" spans="1:10" s="1" customFormat="1" ht="19.5" customHeight="1">
      <c r="A70" s="49" t="s">
        <v>1185</v>
      </c>
      <c r="B70" s="41"/>
      <c r="C70" s="41"/>
      <c r="D70" s="34">
        <f aca="true" t="shared" si="2" ref="D70:D73">E70-C70</f>
        <v>0</v>
      </c>
      <c r="E70" s="41"/>
      <c r="F70" s="49" t="s">
        <v>1186</v>
      </c>
      <c r="G70" s="41"/>
      <c r="H70" s="41"/>
      <c r="I70" s="34">
        <f aca="true" t="shared" si="3" ref="I70:I73">J70-H70</f>
        <v>0</v>
      </c>
      <c r="J70" s="41"/>
    </row>
    <row r="71" spans="1:10" s="1" customFormat="1" ht="19.5" customHeight="1">
      <c r="A71" s="49" t="s">
        <v>1187</v>
      </c>
      <c r="B71" s="41">
        <v>60000</v>
      </c>
      <c r="C71" s="41"/>
      <c r="D71" s="34">
        <f t="shared" si="2"/>
        <v>25000</v>
      </c>
      <c r="E71" s="41">
        <v>25000</v>
      </c>
      <c r="F71" s="49"/>
      <c r="G71" s="41"/>
      <c r="H71" s="41"/>
      <c r="I71" s="34">
        <f t="shared" si="3"/>
        <v>0</v>
      </c>
      <c r="J71" s="41"/>
    </row>
    <row r="72" spans="1:10" s="1" customFormat="1" ht="19.5" customHeight="1">
      <c r="A72" s="49"/>
      <c r="B72" s="41"/>
      <c r="C72" s="41"/>
      <c r="D72" s="34">
        <f t="shared" si="2"/>
        <v>0</v>
      </c>
      <c r="E72" s="41"/>
      <c r="F72" s="49"/>
      <c r="G72" s="41"/>
      <c r="H72" s="41"/>
      <c r="I72" s="34">
        <f t="shared" si="3"/>
        <v>0</v>
      </c>
      <c r="J72" s="41"/>
    </row>
    <row r="73" spans="1:10" s="1" customFormat="1" ht="19.5" customHeight="1">
      <c r="A73" s="45" t="s">
        <v>1103</v>
      </c>
      <c r="B73" s="41">
        <f>B62+B63</f>
        <v>86717</v>
      </c>
      <c r="C73" s="41">
        <v>9385</v>
      </c>
      <c r="D73" s="34">
        <f t="shared" si="2"/>
        <v>69341</v>
      </c>
      <c r="E73" s="41">
        <f>E63+E62</f>
        <v>78726</v>
      </c>
      <c r="F73" s="45" t="s">
        <v>1104</v>
      </c>
      <c r="G73" s="41">
        <f>G62+G63</f>
        <v>86717</v>
      </c>
      <c r="H73" s="41">
        <v>9385</v>
      </c>
      <c r="I73" s="34">
        <f t="shared" si="3"/>
        <v>69341</v>
      </c>
      <c r="J73" s="41">
        <f>J62+J63+J68</f>
        <v>78726</v>
      </c>
    </row>
    <row r="74" s="1" customFormat="1" ht="19.5" customHeight="1"/>
  </sheetData>
  <sheetProtection/>
  <mergeCells count="3">
    <mergeCell ref="A2:J2"/>
    <mergeCell ref="A4:E4"/>
    <mergeCell ref="F4:J4"/>
  </mergeCells>
  <printOptions horizontalCentered="1"/>
  <pageMargins left="0.4724409448818899" right="0.4724409448818899" top="0.393700787401575" bottom="0.275590551181102" header="0.118110236220472" footer="0.118110236220472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N18" sqref="N18"/>
    </sheetView>
  </sheetViews>
  <sheetFormatPr defaultColWidth="9.00390625" defaultRowHeight="14.25"/>
  <cols>
    <col min="1" max="1" width="35.75390625" style="0" customWidth="1"/>
    <col min="2" max="2" width="4.75390625" style="3" customWidth="1"/>
    <col min="3" max="3" width="11.50390625" style="0" hidden="1" customWidth="1"/>
    <col min="4" max="6" width="7.625" style="0" customWidth="1"/>
    <col min="7" max="7" width="31.625" style="0" customWidth="1"/>
    <col min="8" max="8" width="4.75390625" style="3" customWidth="1"/>
    <col min="9" max="9" width="7.625" style="0" hidden="1" customWidth="1"/>
    <col min="10" max="11" width="7.625" style="0" customWidth="1"/>
  </cols>
  <sheetData>
    <row r="1" s="1" customFormat="1" ht="14.25">
      <c r="A1" s="4" t="s">
        <v>1188</v>
      </c>
    </row>
    <row r="2" spans="1:15" s="2" customFormat="1" ht="24.75" customHeight="1">
      <c r="A2" s="5" t="s">
        <v>1189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2" s="2" customFormat="1" ht="24" customHeight="1">
      <c r="A3" s="6"/>
      <c r="B3" s="7"/>
      <c r="C3" s="6"/>
      <c r="D3" s="6"/>
      <c r="E3" s="6"/>
      <c r="F3" s="6"/>
      <c r="H3" s="7"/>
      <c r="I3" s="24" t="s">
        <v>10</v>
      </c>
      <c r="J3" s="24"/>
      <c r="K3" s="24"/>
      <c r="L3" s="24"/>
    </row>
    <row r="4" spans="1:12" ht="27" customHeight="1">
      <c r="A4" s="8" t="s">
        <v>1190</v>
      </c>
      <c r="B4" s="9"/>
      <c r="C4" s="9"/>
      <c r="D4" s="9"/>
      <c r="E4" s="9"/>
      <c r="F4" s="10"/>
      <c r="G4" s="11" t="s">
        <v>1191</v>
      </c>
      <c r="H4" s="11"/>
      <c r="I4" s="11"/>
      <c r="J4" s="11"/>
      <c r="K4" s="11"/>
      <c r="L4" s="11"/>
    </row>
    <row r="5" spans="1:12" ht="27" customHeight="1">
      <c r="A5" s="11" t="s">
        <v>1192</v>
      </c>
      <c r="B5" s="11" t="s">
        <v>1193</v>
      </c>
      <c r="C5" s="12" t="s">
        <v>1194</v>
      </c>
      <c r="D5" s="13" t="s">
        <v>1195</v>
      </c>
      <c r="E5" s="13" t="s">
        <v>1109</v>
      </c>
      <c r="F5" s="13" t="s">
        <v>46</v>
      </c>
      <c r="G5" s="11" t="s">
        <v>1192</v>
      </c>
      <c r="H5" s="11" t="s">
        <v>1193</v>
      </c>
      <c r="I5" s="13" t="s">
        <v>1194</v>
      </c>
      <c r="J5" s="13" t="s">
        <v>1195</v>
      </c>
      <c r="K5" s="13" t="s">
        <v>1109</v>
      </c>
      <c r="L5" s="13" t="s">
        <v>15</v>
      </c>
    </row>
    <row r="6" spans="1:12" ht="36.75" customHeight="1">
      <c r="A6" s="11"/>
      <c r="B6" s="11"/>
      <c r="C6" s="14"/>
      <c r="D6" s="15"/>
      <c r="E6" s="15"/>
      <c r="F6" s="15"/>
      <c r="G6" s="11"/>
      <c r="H6" s="11"/>
      <c r="I6" s="15"/>
      <c r="J6" s="15"/>
      <c r="K6" s="15"/>
      <c r="L6" s="15"/>
    </row>
    <row r="7" spans="1:12" ht="27" customHeight="1">
      <c r="A7" s="11" t="s">
        <v>1196</v>
      </c>
      <c r="B7" s="11"/>
      <c r="C7" s="11">
        <v>1</v>
      </c>
      <c r="D7" s="11">
        <v>4</v>
      </c>
      <c r="E7" s="11"/>
      <c r="F7" s="11"/>
      <c r="G7" s="11" t="s">
        <v>1196</v>
      </c>
      <c r="H7" s="11"/>
      <c r="I7" s="11">
        <v>7</v>
      </c>
      <c r="J7" s="11">
        <v>10</v>
      </c>
      <c r="K7" s="11">
        <f>L7-J7</f>
        <v>-10</v>
      </c>
      <c r="L7" s="11"/>
    </row>
    <row r="8" spans="1:12" ht="27" customHeight="1">
      <c r="A8" s="16" t="s">
        <v>1197</v>
      </c>
      <c r="B8" s="11">
        <v>1</v>
      </c>
      <c r="C8" s="16"/>
      <c r="D8" s="16"/>
      <c r="E8" s="16"/>
      <c r="F8" s="16"/>
      <c r="G8" s="17" t="s">
        <v>1198</v>
      </c>
      <c r="H8" s="11">
        <v>13</v>
      </c>
      <c r="I8" s="16">
        <v>22</v>
      </c>
      <c r="J8" s="11">
        <v>43</v>
      </c>
      <c r="K8" s="11">
        <f>L8-J8</f>
        <v>-21</v>
      </c>
      <c r="L8" s="11">
        <v>22</v>
      </c>
    </row>
    <row r="9" spans="1:12" ht="27" customHeight="1">
      <c r="A9" s="16" t="s">
        <v>1199</v>
      </c>
      <c r="B9" s="11">
        <v>2</v>
      </c>
      <c r="C9" s="16"/>
      <c r="D9" s="16"/>
      <c r="E9" s="16"/>
      <c r="F9" s="16"/>
      <c r="G9" s="16" t="s">
        <v>1200</v>
      </c>
      <c r="H9" s="11">
        <v>14</v>
      </c>
      <c r="I9" s="16"/>
      <c r="J9" s="11"/>
      <c r="K9" s="11">
        <f>L9-J9</f>
        <v>2893</v>
      </c>
      <c r="L9" s="11">
        <v>2893</v>
      </c>
    </row>
    <row r="10" spans="1:12" ht="27" customHeight="1">
      <c r="A10" s="16" t="s">
        <v>1201</v>
      </c>
      <c r="B10" s="11">
        <v>3</v>
      </c>
      <c r="C10" s="16"/>
      <c r="D10" s="16"/>
      <c r="E10" s="16"/>
      <c r="F10" s="16"/>
      <c r="G10" s="16" t="s">
        <v>1202</v>
      </c>
      <c r="H10" s="11">
        <v>15</v>
      </c>
      <c r="I10" s="16"/>
      <c r="J10" s="11"/>
      <c r="K10" s="11"/>
      <c r="L10" s="11"/>
    </row>
    <row r="11" spans="1:12" ht="27" customHeight="1">
      <c r="A11" s="16" t="s">
        <v>1203</v>
      </c>
      <c r="B11" s="11">
        <v>4</v>
      </c>
      <c r="C11" s="16"/>
      <c r="D11" s="16"/>
      <c r="E11" s="16"/>
      <c r="F11" s="16"/>
      <c r="G11" s="16" t="s">
        <v>1204</v>
      </c>
      <c r="H11" s="11">
        <v>16</v>
      </c>
      <c r="I11" s="16"/>
      <c r="J11" s="11"/>
      <c r="K11" s="11"/>
      <c r="L11" s="11"/>
    </row>
    <row r="12" spans="1:12" ht="27" customHeight="1">
      <c r="A12" s="18" t="s">
        <v>1205</v>
      </c>
      <c r="B12" s="11">
        <v>5</v>
      </c>
      <c r="C12" s="11">
        <v>24000</v>
      </c>
      <c r="D12" s="11"/>
      <c r="E12" s="16">
        <f>F12-D12</f>
        <v>30000</v>
      </c>
      <c r="F12" s="11">
        <v>30000</v>
      </c>
      <c r="G12" s="16"/>
      <c r="H12" s="11">
        <v>17</v>
      </c>
      <c r="I12" s="16"/>
      <c r="J12" s="11"/>
      <c r="K12" s="11"/>
      <c r="L12" s="11"/>
    </row>
    <row r="13" spans="1:12" ht="27" customHeight="1">
      <c r="A13" s="11"/>
      <c r="B13" s="11">
        <v>6</v>
      </c>
      <c r="C13" s="19"/>
      <c r="D13" s="19"/>
      <c r="E13" s="16"/>
      <c r="F13" s="19"/>
      <c r="G13" s="16"/>
      <c r="H13" s="11">
        <v>18</v>
      </c>
      <c r="I13" s="16"/>
      <c r="J13" s="11"/>
      <c r="K13" s="11"/>
      <c r="L13" s="11"/>
    </row>
    <row r="14" spans="1:12" ht="27" customHeight="1">
      <c r="A14" s="20" t="s">
        <v>1206</v>
      </c>
      <c r="B14" s="11">
        <v>7</v>
      </c>
      <c r="C14" s="21">
        <v>24000</v>
      </c>
      <c r="D14" s="21"/>
      <c r="E14" s="16">
        <f>F14-D14</f>
        <v>30000</v>
      </c>
      <c r="F14" s="16">
        <v>30000</v>
      </c>
      <c r="G14" s="20" t="s">
        <v>1207</v>
      </c>
      <c r="H14" s="11">
        <v>19</v>
      </c>
      <c r="I14" s="11"/>
      <c r="J14" s="11"/>
      <c r="K14" s="11">
        <f>L14-J14</f>
        <v>2915</v>
      </c>
      <c r="L14" s="11">
        <f>L8+L9</f>
        <v>2915</v>
      </c>
    </row>
    <row r="15" spans="1:12" ht="27" customHeight="1">
      <c r="A15" s="18" t="s">
        <v>1208</v>
      </c>
      <c r="B15" s="11">
        <v>8</v>
      </c>
      <c r="C15" s="11">
        <v>22</v>
      </c>
      <c r="D15" s="11">
        <v>43</v>
      </c>
      <c r="E15" s="16">
        <f>F15-D15</f>
        <v>-21</v>
      </c>
      <c r="F15" s="11">
        <v>22</v>
      </c>
      <c r="G15" s="18" t="s">
        <v>1209</v>
      </c>
      <c r="H15" s="11">
        <v>20</v>
      </c>
      <c r="I15" s="11"/>
      <c r="J15" s="11"/>
      <c r="K15" s="11"/>
      <c r="L15" s="11"/>
    </row>
    <row r="16" spans="1:12" ht="27" customHeight="1">
      <c r="A16" s="18" t="s">
        <v>1210</v>
      </c>
      <c r="B16" s="11">
        <v>9</v>
      </c>
      <c r="C16" s="11"/>
      <c r="D16" s="11"/>
      <c r="E16" s="16"/>
      <c r="F16" s="11"/>
      <c r="G16" s="18" t="s">
        <v>1211</v>
      </c>
      <c r="H16" s="11">
        <v>21</v>
      </c>
      <c r="I16" s="11"/>
      <c r="J16" s="11"/>
      <c r="K16" s="11"/>
      <c r="L16" s="11"/>
    </row>
    <row r="17" spans="1:12" ht="27" customHeight="1">
      <c r="A17" s="21" t="s">
        <v>1212</v>
      </c>
      <c r="B17" s="11">
        <v>10</v>
      </c>
      <c r="C17" s="11"/>
      <c r="D17" s="11"/>
      <c r="E17" s="16"/>
      <c r="F17" s="11"/>
      <c r="G17" s="16" t="s">
        <v>1213</v>
      </c>
      <c r="H17" s="11">
        <v>22</v>
      </c>
      <c r="I17" s="16">
        <v>24000</v>
      </c>
      <c r="J17" s="11"/>
      <c r="K17" s="11">
        <f>L17-J17</f>
        <v>27107</v>
      </c>
      <c r="L17" s="11">
        <v>27107</v>
      </c>
    </row>
    <row r="18" spans="1:12" ht="27" customHeight="1">
      <c r="A18" s="21"/>
      <c r="B18" s="11">
        <v>11</v>
      </c>
      <c r="C18" s="16"/>
      <c r="D18" s="16"/>
      <c r="E18" s="16"/>
      <c r="F18" s="16"/>
      <c r="G18" s="16" t="s">
        <v>1214</v>
      </c>
      <c r="H18" s="11">
        <v>23</v>
      </c>
      <c r="I18" s="16"/>
      <c r="J18" s="11"/>
      <c r="K18" s="11"/>
      <c r="L18" s="11"/>
    </row>
    <row r="19" spans="1:12" ht="27" customHeight="1">
      <c r="A19" s="20" t="s">
        <v>1215</v>
      </c>
      <c r="B19" s="11">
        <v>12</v>
      </c>
      <c r="C19" s="11">
        <v>24022</v>
      </c>
      <c r="D19" s="11">
        <v>43</v>
      </c>
      <c r="E19" s="16">
        <f>F19-D19</f>
        <v>29979</v>
      </c>
      <c r="F19" s="11">
        <v>30022</v>
      </c>
      <c r="G19" s="20" t="s">
        <v>1216</v>
      </c>
      <c r="H19" s="11">
        <v>24</v>
      </c>
      <c r="I19" s="11">
        <v>24022</v>
      </c>
      <c r="J19" s="11">
        <v>43</v>
      </c>
      <c r="K19" s="11">
        <f>L19-J19</f>
        <v>29979</v>
      </c>
      <c r="L19" s="11">
        <f>L14+L17</f>
        <v>30022</v>
      </c>
    </row>
    <row r="20" spans="1:11" ht="14.25">
      <c r="A20" s="22"/>
      <c r="B20" s="23"/>
      <c r="C20" s="22"/>
      <c r="D20" s="2"/>
      <c r="E20" s="2"/>
      <c r="F20" s="2"/>
      <c r="G20" s="2"/>
      <c r="H20" s="23"/>
      <c r="I20" s="2"/>
      <c r="J20" s="2"/>
      <c r="K20" s="2"/>
    </row>
  </sheetData>
  <sheetProtection/>
  <mergeCells count="16">
    <mergeCell ref="A2:O2"/>
    <mergeCell ref="I3:L3"/>
    <mergeCell ref="A4:F4"/>
    <mergeCell ref="G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551181102362205" right="0.354330708661417" top="0.78740157480315" bottom="0.78740157480315" header="0.511811023622047" footer="0.511811023622047"/>
  <pageSetup horizontalDpi="600" verticalDpi="600" orientation="landscape" paperSize="7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A-W</cp:lastModifiedBy>
  <cp:lastPrinted>2021-11-23T06:17:26Z</cp:lastPrinted>
  <dcterms:created xsi:type="dcterms:W3CDTF">2006-02-13T21:15:00Z</dcterms:created>
  <dcterms:modified xsi:type="dcterms:W3CDTF">2021-12-21T13:01:32Z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9D0B930FB4B84B6498C60B9C15C19D68</vt:lpwstr>
  </property>
</Properties>
</file>