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87" activeTab="1"/>
  </bookViews>
  <sheets>
    <sheet name="封面" sheetId="1" r:id="rId1"/>
    <sheet name="朝阳市" sheetId="2" r:id="rId2"/>
  </sheets>
  <definedNames>
    <definedName name="_xlnm.Print_Area" localSheetId="1">朝阳市!$A$1:$AF$28</definedName>
    <definedName name="_xlnm.Print_Titles" localSheetId="1">朝阳市!$A:$L,朝阳市!$2:$6</definedName>
  </definedNames>
  <calcPr calcId="144525"/>
</workbook>
</file>

<file path=xl/comments1.xml><?xml version="1.0" encoding="utf-8"?>
<comments xmlns="http://schemas.openxmlformats.org/spreadsheetml/2006/main">
  <authors>
    <author>赵博文</author>
  </authors>
  <commentList>
    <comment ref="S6" authorId="0">
      <text>
        <r>
          <rPr>
            <sz val="9"/>
            <rFont val="宋体"/>
            <charset val="134"/>
          </rPr>
          <t>两项已合并，核发建设项目用地预审和选址意见书</t>
        </r>
      </text>
    </comment>
  </commentList>
</comments>
</file>

<file path=xl/sharedStrings.xml><?xml version="1.0" encoding="utf-8"?>
<sst xmlns="http://schemas.openxmlformats.org/spreadsheetml/2006/main" count="264" uniqueCount="108">
  <si>
    <t>附件</t>
  </si>
  <si>
    <t>朝阳市2024年交通运输固定资产投资建议计划</t>
  </si>
  <si>
    <t>附表1</t>
  </si>
  <si>
    <t>朝阳市2024年国省道等公路建设工程建议计划表</t>
  </si>
  <si>
    <t>制表单位：</t>
  </si>
  <si>
    <t>朝阳市</t>
  </si>
  <si>
    <t>单位：万元</t>
  </si>
  <si>
    <t>编号</t>
  </si>
  <si>
    <t>路线名称</t>
  </si>
  <si>
    <t>工程项目</t>
  </si>
  <si>
    <t>工   程   所   在   地
区    间      桩    号</t>
  </si>
  <si>
    <t>建 设
性 质</t>
  </si>
  <si>
    <t>技    术    标    准
与       结       构</t>
  </si>
  <si>
    <t>工    程    量</t>
  </si>
  <si>
    <t>项目总投资</t>
  </si>
  <si>
    <t>项目2024年拟完成投资</t>
  </si>
  <si>
    <t xml:space="preserve">类别
</t>
  </si>
  <si>
    <t xml:space="preserve">园区/产业/景区名称
</t>
  </si>
  <si>
    <t>前期手续批复情况
(填写批复文号)</t>
  </si>
  <si>
    <t>项目是否
已开工
（是/否）</t>
  </si>
  <si>
    <t>项目是否为已报送省厅的十四五规划中新改建项目
（是/否）</t>
  </si>
  <si>
    <t>项目工期</t>
  </si>
  <si>
    <t>征迁进展</t>
  </si>
  <si>
    <t>备  注</t>
  </si>
  <si>
    <t>单 位</t>
  </si>
  <si>
    <t>数 量</t>
  </si>
  <si>
    <t>(/座)</t>
  </si>
  <si>
    <t>总投资
（万元）</t>
  </si>
  <si>
    <t>测算省以上总投资
（万元）</t>
  </si>
  <si>
    <t>地方自筹总投资
（万元）</t>
  </si>
  <si>
    <t>地方自筹类型</t>
  </si>
  <si>
    <t>年度总投资
（万元）</t>
  </si>
  <si>
    <t>2024年申请省以上投资
（万元）</t>
  </si>
  <si>
    <t>2024年地方自筹投资
（万元）</t>
  </si>
  <si>
    <t>用地预审和选址意见</t>
  </si>
  <si>
    <t>工可研报告</t>
  </si>
  <si>
    <t>初步设计</t>
  </si>
  <si>
    <t>施工图设计</t>
  </si>
  <si>
    <t>环境影响评价报告</t>
  </si>
  <si>
    <t>水土保持方案</t>
  </si>
  <si>
    <t>防洪评价</t>
  </si>
  <si>
    <t>林业</t>
  </si>
  <si>
    <t>用地
（土地组卷）</t>
  </si>
  <si>
    <t/>
  </si>
  <si>
    <t>合计</t>
  </si>
  <si>
    <t>路面工程</t>
  </si>
  <si>
    <t>公里</t>
  </si>
  <si>
    <t>桥梁工程</t>
  </si>
  <si>
    <t>米/座</t>
  </si>
  <si>
    <t>隧道工程</t>
  </si>
  <si>
    <t>平改立</t>
  </si>
  <si>
    <t>米/处</t>
  </si>
  <si>
    <t>京沈线</t>
  </si>
  <si>
    <t>建平县:涝泥塘子 0--东窑桥 19.82</t>
  </si>
  <si>
    <t>新建</t>
  </si>
  <si>
    <t>一级，路面22米</t>
  </si>
  <si>
    <t>市县财政</t>
  </si>
  <si>
    <t>绕城</t>
  </si>
  <si>
    <t>辽自然资预审字[2021]31号、用字第210000202100037号</t>
  </si>
  <si>
    <r>
      <rPr>
        <sz val="10"/>
        <rFont val="宋体"/>
        <charset val="134"/>
        <scheme val="minor"/>
      </rPr>
      <t>辽发改交通</t>
    </r>
    <r>
      <rPr>
        <sz val="10"/>
        <rFont val="宋体"/>
        <charset val="0"/>
        <scheme val="minor"/>
      </rPr>
      <t>[2022]194</t>
    </r>
    <r>
      <rPr>
        <sz val="10"/>
        <rFont val="宋体"/>
        <charset val="134"/>
        <scheme val="minor"/>
      </rPr>
      <t>号</t>
    </r>
  </si>
  <si>
    <t>辽交公水[2023]110号</t>
  </si>
  <si>
    <t>朝交发[2023]64号</t>
  </si>
  <si>
    <r>
      <rPr>
        <sz val="10"/>
        <rFont val="宋体"/>
        <charset val="134"/>
        <scheme val="minor"/>
      </rPr>
      <t>辽环函</t>
    </r>
    <r>
      <rPr>
        <sz val="10"/>
        <rFont val="宋体"/>
        <charset val="0"/>
        <scheme val="minor"/>
      </rPr>
      <t>[2022]131</t>
    </r>
    <r>
      <rPr>
        <sz val="10"/>
        <rFont val="宋体"/>
        <charset val="134"/>
        <scheme val="minor"/>
      </rPr>
      <t>号</t>
    </r>
  </si>
  <si>
    <t>辽水行审[2022]179号</t>
  </si>
  <si>
    <t>朝阳市水务局批复、建水发[2022]91号、建水发[2022]92号</t>
  </si>
  <si>
    <t>正在办理</t>
  </si>
  <si>
    <t>否</t>
  </si>
  <si>
    <t>是</t>
  </si>
  <si>
    <t>2023.11-2025.12</t>
  </si>
  <si>
    <t>正在进行，林地已组卷报审预计2023年8月末审批；土地已勘测定界和权属确认，预计2023年10月组卷报审；房屋征拆已签订补偿协议。</t>
  </si>
  <si>
    <t>建平县：大桥</t>
  </si>
  <si>
    <t>公路Ⅰ级，净21.5+2*0.5米</t>
  </si>
  <si>
    <t>建平县：中小桥</t>
  </si>
  <si>
    <t>公路Ⅰ级，全宽7.5-46.66米</t>
  </si>
  <si>
    <t>凌兴线</t>
  </si>
  <si>
    <t>喀左县：瓦房店0.000--哈巴气3.216</t>
  </si>
  <si>
    <t>二级，路面8.5</t>
  </si>
  <si>
    <t>县财政</t>
  </si>
  <si>
    <t>其它</t>
  </si>
  <si>
    <t>无需办理</t>
  </si>
  <si>
    <t>2024.4-2025.12</t>
  </si>
  <si>
    <t>暂未开展</t>
  </si>
  <si>
    <t>喀左县：瓦房店隧道2.580</t>
  </si>
  <si>
    <t>公路Ⅰ级，净宽10米</t>
  </si>
  <si>
    <t>喀左县：香磨48.900--吉利玍桥68.774</t>
  </si>
  <si>
    <t>一级，路面18米</t>
  </si>
  <si>
    <t>北杨线</t>
  </si>
  <si>
    <t>喀左县：桃花池 255.792--县界 269.318</t>
  </si>
  <si>
    <t>改建</t>
  </si>
  <si>
    <t>二级，路面8.5米</t>
  </si>
  <si>
    <t>低标准</t>
  </si>
  <si>
    <t>2024.5-2025.10</t>
  </si>
  <si>
    <t>凌源市：县界 269.318-四合当 271.284</t>
  </si>
  <si>
    <t>喀左县：上台子道口 0.750</t>
  </si>
  <si>
    <t>公路Ⅰ级，净10+2*0.5米</t>
  </si>
  <si>
    <t>2024.4-2025.10</t>
  </si>
  <si>
    <t>宝锦线</t>
  </si>
  <si>
    <t>北票市:8公里道口 64.183</t>
  </si>
  <si>
    <t>公路Ⅰ级，净10.5+2*0.5米</t>
  </si>
  <si>
    <t>用字第211381202300006号</t>
  </si>
  <si>
    <t>北发改发[2023]107号</t>
  </si>
  <si>
    <t>北水行审[2022]11号</t>
  </si>
  <si>
    <t>北水行审[2022]10号</t>
  </si>
  <si>
    <t>2024.05-2025.10</t>
  </si>
  <si>
    <t>正在进行</t>
  </si>
  <si>
    <t>北票市:101道口 74.976</t>
  </si>
  <si>
    <t>北水行审[2022]12号</t>
  </si>
  <si>
    <t>辽水行审[2023]41号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</si>
</sst>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</numFmts>
  <fonts count="31">
    <font>
      <sz val="11"/>
      <color indexed="8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22"/>
      <name val="黑体"/>
      <charset val="134"/>
    </font>
    <font>
      <sz val="10"/>
      <name val="Arial"/>
      <charset val="134"/>
    </font>
    <font>
      <sz val="14"/>
      <color indexed="8"/>
      <name val="黑体"/>
      <charset val="134"/>
    </font>
    <font>
      <sz val="28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Times New Roman"/>
      <charset val="134"/>
    </font>
    <font>
      <sz val="10"/>
      <name val="宋体"/>
      <charset val="0"/>
      <scheme val="minor"/>
    </font>
    <font>
      <sz val="9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/>
  </cellStyleXfs>
  <cellXfs count="46">
    <xf numFmtId="0" fontId="0" fillId="0" borderId="0" xfId="0" applyAlignment="1"/>
    <xf numFmtId="0" fontId="1" fillId="0" borderId="0" xfId="50" applyFont="1" applyFill="1" applyBorder="1" applyAlignment="1"/>
    <xf numFmtId="0" fontId="2" fillId="0" borderId="0" xfId="50" applyFont="1" applyFill="1" applyBorder="1" applyAlignment="1"/>
    <xf numFmtId="0" fontId="2" fillId="0" borderId="0" xfId="50" applyFont="1" applyFill="1" applyAlignment="1"/>
    <xf numFmtId="0" fontId="3" fillId="0" borderId="0" xfId="50" applyFont="1" applyFill="1" applyBorder="1" applyAlignment="1">
      <alignment horizontal="right" vertical="center" wrapText="1"/>
    </xf>
    <xf numFmtId="0" fontId="3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wrapText="1"/>
    </xf>
    <xf numFmtId="0" fontId="4" fillId="0" borderId="0" xfId="5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3" fillId="0" borderId="1" xfId="5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56" applyFont="1" applyFill="1" applyBorder="1" applyAlignment="1">
      <alignment horizontal="center" vertical="center" wrapText="1"/>
    </xf>
    <xf numFmtId="0" fontId="1" fillId="0" borderId="3" xfId="56" applyFont="1" applyFill="1" applyBorder="1" applyAlignment="1">
      <alignment horizontal="left" vertical="center" wrapText="1"/>
    </xf>
    <xf numFmtId="176" fontId="1" fillId="0" borderId="3" xfId="56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3" fillId="0" borderId="0" xfId="50" applyFont="1" applyFill="1" applyBorder="1" applyAlignment="1">
      <alignment vertical="center"/>
    </xf>
    <xf numFmtId="0" fontId="3" fillId="0" borderId="0" xfId="0" applyFont="1" applyFill="1" applyBorder="1" applyAlignment="1"/>
    <xf numFmtId="0" fontId="6" fillId="0" borderId="0" xfId="0" applyNumberFormat="1" applyFont="1" applyFill="1" applyBorder="1" applyAlignment="1"/>
    <xf numFmtId="0" fontId="3" fillId="0" borderId="3" xfId="51" applyFont="1" applyFill="1" applyBorder="1" applyAlignment="1">
      <alignment horizontal="center" vertical="center" wrapText="1"/>
    </xf>
    <xf numFmtId="0" fontId="1" fillId="0" borderId="3" xfId="56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178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7" fillId="0" borderId="0" xfId="0" applyFont="1" applyAlignment="1"/>
    <xf numFmtId="0" fontId="8" fillId="0" borderId="0" xfId="0" applyFont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_temp5" xfId="50"/>
    <cellStyle name="常规 3_temp5 2" xfId="51"/>
    <cellStyle name="样式 1" xfId="52"/>
    <cellStyle name="C:\Documents and Settings\Administrator\My Documents" xfId="53"/>
    <cellStyle name="常规 3" xfId="54"/>
    <cellStyle name="普通_活用表_亿元表" xfId="55"/>
    <cellStyle name="常规 10 2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12"/>
  <sheetViews>
    <sheetView workbookViewId="0">
      <selection activeCell="A13" sqref="A13"/>
    </sheetView>
  </sheetViews>
  <sheetFormatPr defaultColWidth="9" defaultRowHeight="13.5"/>
  <sheetData>
    <row r="2" ht="18.75" spans="1:1">
      <c r="A2" s="44" t="s">
        <v>0</v>
      </c>
    </row>
    <row r="12" ht="72.95" customHeight="1" spans="1:14">
      <c r="A12" s="45" t="s">
        <v>1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</sheetData>
  <mergeCells count="1">
    <mergeCell ref="A12:N12"/>
  </mergeCells>
  <pageMargins left="0.75" right="0.75" top="1" bottom="1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7"/>
  <sheetViews>
    <sheetView showZeros="0" tabSelected="1" view="pageBreakPreview" zoomScale="70" zoomScaleNormal="100" workbookViewId="0">
      <selection activeCell="Q19" sqref="Q19"/>
    </sheetView>
  </sheetViews>
  <sheetFormatPr defaultColWidth="8" defaultRowHeight="12.75" customHeight="1"/>
  <cols>
    <col min="1" max="1" width="5.125" style="4" customWidth="1"/>
    <col min="2" max="2" width="8.125" style="5" customWidth="1"/>
    <col min="3" max="3" width="8" style="5"/>
    <col min="4" max="4" width="22.875" style="2" customWidth="1"/>
    <col min="5" max="5" width="6.625" style="5" customWidth="1"/>
    <col min="6" max="6" width="20.625" style="2" customWidth="1"/>
    <col min="7" max="7" width="5.875" style="2" customWidth="1"/>
    <col min="8" max="8" width="8.125" style="2" customWidth="1"/>
    <col min="9" max="9" width="4.375" style="2" customWidth="1"/>
    <col min="10" max="10" width="7.625" style="2" customWidth="1"/>
    <col min="11" max="11" width="8.875" style="2" customWidth="1"/>
    <col min="12" max="12" width="7.375" style="6" customWidth="1"/>
    <col min="13" max="13" width="6.75" style="6" customWidth="1"/>
    <col min="14" max="15" width="8.875" style="6" customWidth="1"/>
    <col min="16" max="16" width="8.875" style="2" customWidth="1"/>
    <col min="17" max="17" width="11.25" style="2" customWidth="1"/>
    <col min="18" max="18" width="10.375" style="2" customWidth="1"/>
    <col min="19" max="20" width="9.5" style="2" customWidth="1"/>
    <col min="21" max="21" width="8.5" style="2" customWidth="1"/>
    <col min="22" max="22" width="8.625" style="2" customWidth="1"/>
    <col min="23" max="23" width="9.5" style="2" customWidth="1"/>
    <col min="24" max="24" width="8.5" style="2" customWidth="1"/>
    <col min="25" max="25" width="6.75" style="2" customWidth="1"/>
    <col min="26" max="26" width="7.25" style="2" customWidth="1"/>
    <col min="27" max="27" width="7.75" style="2" customWidth="1"/>
    <col min="28" max="30" width="9.5" style="2" customWidth="1"/>
    <col min="31" max="31" width="20.725" style="2" customWidth="1"/>
    <col min="32" max="32" width="8.75" style="2" customWidth="1"/>
    <col min="33" max="16384" width="8" style="2"/>
  </cols>
  <sheetData>
    <row r="1" ht="30" customHeight="1" spans="1:1">
      <c r="A1" s="7" t="s">
        <v>2</v>
      </c>
    </row>
    <row r="2" ht="33.95" customHeight="1" spans="1:32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customHeight="1" spans="1:32">
      <c r="A3" s="9" t="s">
        <v>4</v>
      </c>
      <c r="B3" s="9"/>
      <c r="C3" s="10" t="s">
        <v>5</v>
      </c>
      <c r="J3" s="30"/>
      <c r="K3" s="30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40" t="s">
        <v>6</v>
      </c>
    </row>
    <row r="4" ht="26.25" customHeight="1" spans="1:32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3" t="s">
        <v>13</v>
      </c>
      <c r="H4" s="13"/>
      <c r="I4" s="13"/>
      <c r="J4" s="15" t="s">
        <v>14</v>
      </c>
      <c r="K4" s="15"/>
      <c r="L4" s="15"/>
      <c r="M4" s="15"/>
      <c r="N4" s="15" t="s">
        <v>15</v>
      </c>
      <c r="O4" s="15"/>
      <c r="P4" s="15"/>
      <c r="Q4" s="15" t="s">
        <v>16</v>
      </c>
      <c r="R4" s="15" t="s">
        <v>17</v>
      </c>
      <c r="S4" s="12" t="s">
        <v>18</v>
      </c>
      <c r="T4" s="12"/>
      <c r="U4" s="12"/>
      <c r="V4" s="12"/>
      <c r="W4" s="12"/>
      <c r="X4" s="12"/>
      <c r="Y4" s="12"/>
      <c r="Z4" s="12"/>
      <c r="AA4" s="12"/>
      <c r="AB4" s="12" t="s">
        <v>19</v>
      </c>
      <c r="AC4" s="12" t="s">
        <v>20</v>
      </c>
      <c r="AD4" s="12" t="s">
        <v>21</v>
      </c>
      <c r="AE4" s="12" t="s">
        <v>22</v>
      </c>
      <c r="AF4" s="41" t="s">
        <v>23</v>
      </c>
    </row>
    <row r="5" ht="26.25" customHeight="1" spans="1:32">
      <c r="A5" s="11"/>
      <c r="B5" s="12"/>
      <c r="C5" s="12"/>
      <c r="D5" s="12"/>
      <c r="E5" s="12"/>
      <c r="F5" s="12"/>
      <c r="G5" s="13" t="s">
        <v>24</v>
      </c>
      <c r="H5" s="13" t="s">
        <v>25</v>
      </c>
      <c r="I5" s="13" t="s">
        <v>26</v>
      </c>
      <c r="J5" s="15"/>
      <c r="K5" s="15"/>
      <c r="L5" s="15"/>
      <c r="M5" s="15"/>
      <c r="N5" s="15"/>
      <c r="O5" s="15"/>
      <c r="P5" s="15"/>
      <c r="Q5" s="15"/>
      <c r="R5" s="15"/>
      <c r="S5" s="12"/>
      <c r="T5" s="12"/>
      <c r="U5" s="12"/>
      <c r="V5" s="12"/>
      <c r="W5" s="12"/>
      <c r="X5" s="12"/>
      <c r="Y5" s="12"/>
      <c r="Z5" s="12"/>
      <c r="AA5" s="12"/>
      <c r="AB5" s="13"/>
      <c r="AC5" s="13"/>
      <c r="AD5" s="12"/>
      <c r="AE5" s="12"/>
      <c r="AF5" s="41"/>
    </row>
    <row r="6" ht="64.5" customHeight="1" spans="1:32">
      <c r="A6" s="11"/>
      <c r="B6" s="12"/>
      <c r="C6" s="12"/>
      <c r="D6" s="12"/>
      <c r="E6" s="12"/>
      <c r="F6" s="12"/>
      <c r="G6" s="13"/>
      <c r="H6" s="13"/>
      <c r="I6" s="13"/>
      <c r="J6" s="15" t="s">
        <v>27</v>
      </c>
      <c r="K6" s="15" t="s">
        <v>28</v>
      </c>
      <c r="L6" s="15" t="s">
        <v>29</v>
      </c>
      <c r="M6" s="15" t="s">
        <v>30</v>
      </c>
      <c r="N6" s="15" t="s">
        <v>31</v>
      </c>
      <c r="O6" s="15" t="s">
        <v>32</v>
      </c>
      <c r="P6" s="15" t="s">
        <v>33</v>
      </c>
      <c r="Q6" s="15"/>
      <c r="R6" s="15"/>
      <c r="S6" s="12" t="s">
        <v>34</v>
      </c>
      <c r="T6" s="13" t="s">
        <v>35</v>
      </c>
      <c r="U6" s="12" t="s">
        <v>36</v>
      </c>
      <c r="V6" s="12" t="s">
        <v>37</v>
      </c>
      <c r="W6" s="12" t="s">
        <v>38</v>
      </c>
      <c r="X6" s="12" t="s">
        <v>39</v>
      </c>
      <c r="Y6" s="12" t="s">
        <v>40</v>
      </c>
      <c r="Z6" s="12" t="s">
        <v>41</v>
      </c>
      <c r="AA6" s="12" t="s">
        <v>42</v>
      </c>
      <c r="AB6" s="13"/>
      <c r="AC6" s="13"/>
      <c r="AD6" s="12"/>
      <c r="AE6" s="12"/>
      <c r="AF6" s="41"/>
    </row>
    <row r="7" ht="24.75" customHeight="1" spans="1:32">
      <c r="A7" s="14" t="s">
        <v>43</v>
      </c>
      <c r="B7" s="15" t="s">
        <v>43</v>
      </c>
      <c r="C7" s="15" t="s">
        <v>44</v>
      </c>
      <c r="D7" s="16" t="s">
        <v>43</v>
      </c>
      <c r="E7" s="15" t="s">
        <v>43</v>
      </c>
      <c r="F7" s="16" t="s">
        <v>43</v>
      </c>
      <c r="G7" s="15" t="s">
        <v>43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42" t="s">
        <v>43</v>
      </c>
    </row>
    <row r="8" ht="24" customHeight="1" spans="1:32">
      <c r="A8" s="14" t="s">
        <v>43</v>
      </c>
      <c r="B8" s="15" t="s">
        <v>43</v>
      </c>
      <c r="C8" s="15" t="s">
        <v>45</v>
      </c>
      <c r="D8" s="16" t="s">
        <v>43</v>
      </c>
      <c r="E8" s="15" t="s">
        <v>43</v>
      </c>
      <c r="F8" s="16" t="s">
        <v>43</v>
      </c>
      <c r="G8" s="15" t="s">
        <v>46</v>
      </c>
      <c r="H8" s="17">
        <f>H13+H21+H22</f>
        <v>35.32</v>
      </c>
      <c r="I8" s="15"/>
      <c r="J8" s="15">
        <f t="shared" ref="J8:P8" si="0">J13+J17+J18+J19+J21</f>
        <v>179602.6</v>
      </c>
      <c r="K8" s="15">
        <f t="shared" si="0"/>
        <v>139816.5</v>
      </c>
      <c r="L8" s="15">
        <f t="shared" si="0"/>
        <v>39786.1</v>
      </c>
      <c r="M8" s="15"/>
      <c r="N8" s="15">
        <f t="shared" si="0"/>
        <v>85504.4</v>
      </c>
      <c r="O8" s="15">
        <f t="shared" si="0"/>
        <v>58855.6</v>
      </c>
      <c r="P8" s="15">
        <f t="shared" si="0"/>
        <v>26648.8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42" t="s">
        <v>43</v>
      </c>
    </row>
    <row r="9" ht="24" customHeight="1" spans="1:32">
      <c r="A9" s="14"/>
      <c r="B9" s="15"/>
      <c r="C9" s="15" t="s">
        <v>47</v>
      </c>
      <c r="D9" s="16" t="s">
        <v>43</v>
      </c>
      <c r="E9" s="15" t="s">
        <v>43</v>
      </c>
      <c r="F9" s="16" t="s">
        <v>43</v>
      </c>
      <c r="G9" s="15" t="s">
        <v>48</v>
      </c>
      <c r="H9" s="17">
        <f>H14+H15</f>
        <v>1584.5</v>
      </c>
      <c r="I9" s="15">
        <v>16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42"/>
    </row>
    <row r="10" ht="24" customHeight="1" spans="1:32">
      <c r="A10" s="14" t="s">
        <v>43</v>
      </c>
      <c r="B10" s="15" t="s">
        <v>43</v>
      </c>
      <c r="C10" s="15" t="s">
        <v>49</v>
      </c>
      <c r="D10" s="16" t="s">
        <v>43</v>
      </c>
      <c r="E10" s="15" t="s">
        <v>43</v>
      </c>
      <c r="F10" s="16" t="s">
        <v>43</v>
      </c>
      <c r="G10" s="15" t="s">
        <v>48</v>
      </c>
      <c r="H10" s="17">
        <f>H18</f>
        <v>650</v>
      </c>
      <c r="I10" s="15">
        <v>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42" t="s">
        <v>43</v>
      </c>
    </row>
    <row r="11" ht="24" customHeight="1" spans="1:32">
      <c r="A11" s="14"/>
      <c r="B11" s="15"/>
      <c r="C11" s="15" t="s">
        <v>50</v>
      </c>
      <c r="D11" s="16"/>
      <c r="E11" s="15"/>
      <c r="F11" s="16"/>
      <c r="G11" s="15" t="s">
        <v>51</v>
      </c>
      <c r="H11" s="17">
        <f t="shared" ref="H11:L11" si="1">H23+H25+H26</f>
        <v>771</v>
      </c>
      <c r="I11" s="28">
        <v>3</v>
      </c>
      <c r="J11" s="15">
        <f t="shared" si="1"/>
        <v>9473.7</v>
      </c>
      <c r="K11" s="15">
        <f t="shared" si="1"/>
        <v>9473.7</v>
      </c>
      <c r="L11" s="15">
        <f t="shared" si="1"/>
        <v>0</v>
      </c>
      <c r="M11" s="15"/>
      <c r="N11" s="15">
        <f t="shared" ref="N11:P11" si="2">N23+N25+N26</f>
        <v>5074.8</v>
      </c>
      <c r="O11" s="15">
        <f t="shared" si="2"/>
        <v>5074.8</v>
      </c>
      <c r="P11" s="15">
        <f t="shared" si="2"/>
        <v>0</v>
      </c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42"/>
    </row>
    <row r="12" ht="26" customHeight="1" spans="1:32">
      <c r="A12" s="14">
        <v>1</v>
      </c>
      <c r="B12" s="15" t="s">
        <v>52</v>
      </c>
      <c r="C12" s="12"/>
      <c r="D12" s="16"/>
      <c r="E12" s="15"/>
      <c r="F12" s="16"/>
      <c r="G12" s="15"/>
      <c r="H12" s="15"/>
      <c r="I12" s="15"/>
      <c r="J12" s="15"/>
      <c r="K12" s="15"/>
      <c r="L12" s="15"/>
      <c r="M12" s="15"/>
      <c r="N12" s="15"/>
      <c r="O12" s="15"/>
      <c r="P12" s="32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42"/>
    </row>
    <row r="13" s="1" customFormat="1" ht="26" customHeight="1" spans="1:32">
      <c r="A13" s="18"/>
      <c r="B13" s="19"/>
      <c r="C13" s="20" t="s">
        <v>45</v>
      </c>
      <c r="D13" s="21" t="s">
        <v>53</v>
      </c>
      <c r="E13" s="20" t="s">
        <v>54</v>
      </c>
      <c r="F13" s="21" t="s">
        <v>55</v>
      </c>
      <c r="G13" s="20" t="s">
        <v>46</v>
      </c>
      <c r="H13" s="22">
        <v>19.82</v>
      </c>
      <c r="I13" s="33" t="s">
        <v>43</v>
      </c>
      <c r="J13" s="19">
        <v>76183.7</v>
      </c>
      <c r="K13" s="34">
        <f>45387.6+5376+500+1634</f>
        <v>52897.6</v>
      </c>
      <c r="L13" s="19">
        <f>J13-K13</f>
        <v>23286.1</v>
      </c>
      <c r="M13" s="19" t="s">
        <v>56</v>
      </c>
      <c r="N13" s="19">
        <f>SUM(O13:P13)</f>
        <v>53000</v>
      </c>
      <c r="O13" s="19">
        <v>32000</v>
      </c>
      <c r="P13" s="19">
        <v>21000</v>
      </c>
      <c r="Q13" s="19" t="s">
        <v>57</v>
      </c>
      <c r="R13" s="19"/>
      <c r="S13" s="19" t="s">
        <v>58</v>
      </c>
      <c r="T13" s="19" t="s">
        <v>59</v>
      </c>
      <c r="U13" s="19" t="s">
        <v>60</v>
      </c>
      <c r="V13" s="19" t="s">
        <v>61</v>
      </c>
      <c r="W13" s="19" t="s">
        <v>62</v>
      </c>
      <c r="X13" s="19" t="s">
        <v>63</v>
      </c>
      <c r="Y13" s="19" t="s">
        <v>64</v>
      </c>
      <c r="Z13" s="19" t="s">
        <v>65</v>
      </c>
      <c r="AA13" s="19" t="s">
        <v>65</v>
      </c>
      <c r="AB13" s="19" t="s">
        <v>66</v>
      </c>
      <c r="AC13" s="19" t="s">
        <v>67</v>
      </c>
      <c r="AD13" s="19" t="s">
        <v>68</v>
      </c>
      <c r="AE13" s="19" t="s">
        <v>69</v>
      </c>
      <c r="AF13" s="43"/>
    </row>
    <row r="14" s="2" customFormat="1" ht="26" customHeight="1" spans="1:32">
      <c r="A14" s="14"/>
      <c r="B14" s="15"/>
      <c r="C14" s="20" t="s">
        <v>47</v>
      </c>
      <c r="D14" s="21" t="s">
        <v>70</v>
      </c>
      <c r="E14" s="20" t="s">
        <v>54</v>
      </c>
      <c r="F14" s="21" t="s">
        <v>71</v>
      </c>
      <c r="G14" s="20" t="s">
        <v>48</v>
      </c>
      <c r="H14" s="22">
        <v>1329.86</v>
      </c>
      <c r="I14" s="33">
        <v>6</v>
      </c>
      <c r="J14" s="19"/>
      <c r="K14" s="34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42"/>
    </row>
    <row r="15" s="2" customFormat="1" ht="26" customHeight="1" spans="1:32">
      <c r="A15" s="14"/>
      <c r="B15" s="15"/>
      <c r="C15" s="20" t="s">
        <v>47</v>
      </c>
      <c r="D15" s="21" t="s">
        <v>72</v>
      </c>
      <c r="E15" s="20" t="s">
        <v>54</v>
      </c>
      <c r="F15" s="21" t="s">
        <v>73</v>
      </c>
      <c r="G15" s="20" t="s">
        <v>48</v>
      </c>
      <c r="H15" s="22">
        <v>254.64</v>
      </c>
      <c r="I15" s="33">
        <v>10</v>
      </c>
      <c r="J15" s="19"/>
      <c r="K15" s="34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42"/>
    </row>
    <row r="16" s="3" customFormat="1" ht="26" customHeight="1" spans="1:32">
      <c r="A16" s="23">
        <v>2</v>
      </c>
      <c r="B16" s="24" t="s">
        <v>74</v>
      </c>
      <c r="C16" s="24"/>
      <c r="D16" s="25"/>
      <c r="E16" s="24"/>
      <c r="F16" s="26"/>
      <c r="G16" s="24"/>
      <c r="H16" s="27"/>
      <c r="I16" s="27"/>
      <c r="J16" s="27"/>
      <c r="K16" s="27"/>
      <c r="L16" s="27"/>
      <c r="M16" s="27"/>
      <c r="N16" s="27"/>
      <c r="O16" s="27"/>
      <c r="P16" s="35"/>
      <c r="Q16" s="38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26"/>
    </row>
    <row r="17" s="3" customFormat="1" ht="26" customHeight="1" spans="1:32">
      <c r="A17" s="23"/>
      <c r="B17" s="24"/>
      <c r="C17" s="24" t="s">
        <v>45</v>
      </c>
      <c r="D17" s="25" t="s">
        <v>75</v>
      </c>
      <c r="E17" s="24" t="s">
        <v>54</v>
      </c>
      <c r="F17" s="26" t="s">
        <v>76</v>
      </c>
      <c r="G17" s="27" t="s">
        <v>46</v>
      </c>
      <c r="H17" s="27">
        <v>3.2</v>
      </c>
      <c r="I17" s="27"/>
      <c r="J17" s="27">
        <v>2351.5</v>
      </c>
      <c r="K17" s="27">
        <v>1363.9</v>
      </c>
      <c r="L17" s="27">
        <v>987.6</v>
      </c>
      <c r="M17" s="27" t="s">
        <v>77</v>
      </c>
      <c r="N17" s="27">
        <v>470.3</v>
      </c>
      <c r="O17" s="27">
        <v>174</v>
      </c>
      <c r="P17" s="35">
        <v>296.3</v>
      </c>
      <c r="Q17" s="38" t="s">
        <v>78</v>
      </c>
      <c r="R17" s="39"/>
      <c r="S17" s="39" t="s">
        <v>65</v>
      </c>
      <c r="T17" s="39" t="s">
        <v>65</v>
      </c>
      <c r="U17" s="39" t="s">
        <v>65</v>
      </c>
      <c r="V17" s="39" t="s">
        <v>65</v>
      </c>
      <c r="W17" s="39" t="s">
        <v>65</v>
      </c>
      <c r="X17" s="39" t="s">
        <v>65</v>
      </c>
      <c r="Y17" s="39" t="s">
        <v>79</v>
      </c>
      <c r="Z17" s="39" t="s">
        <v>65</v>
      </c>
      <c r="AA17" s="39" t="s">
        <v>65</v>
      </c>
      <c r="AB17" s="39" t="s">
        <v>66</v>
      </c>
      <c r="AC17" s="39" t="s">
        <v>67</v>
      </c>
      <c r="AD17" s="39" t="s">
        <v>80</v>
      </c>
      <c r="AE17" s="39" t="s">
        <v>81</v>
      </c>
      <c r="AF17" s="26"/>
    </row>
    <row r="18" s="3" customFormat="1" ht="26" customHeight="1" spans="1:32">
      <c r="A18" s="23"/>
      <c r="B18" s="24"/>
      <c r="C18" s="24" t="s">
        <v>49</v>
      </c>
      <c r="D18" s="25" t="s">
        <v>82</v>
      </c>
      <c r="E18" s="24" t="s">
        <v>54</v>
      </c>
      <c r="F18" s="26" t="s">
        <v>83</v>
      </c>
      <c r="G18" s="27" t="s">
        <v>48</v>
      </c>
      <c r="H18" s="27">
        <v>650</v>
      </c>
      <c r="I18" s="27">
        <v>1</v>
      </c>
      <c r="J18" s="27">
        <v>9425</v>
      </c>
      <c r="K18" s="27">
        <v>8912.6</v>
      </c>
      <c r="L18" s="27">
        <v>512.4</v>
      </c>
      <c r="M18" s="27" t="s">
        <v>77</v>
      </c>
      <c r="N18" s="27">
        <v>3532.9</v>
      </c>
      <c r="O18" s="27">
        <v>3430.4</v>
      </c>
      <c r="P18" s="27">
        <v>102.5</v>
      </c>
      <c r="Q18" s="38" t="s">
        <v>78</v>
      </c>
      <c r="R18" s="39"/>
      <c r="S18" s="39" t="s">
        <v>65</v>
      </c>
      <c r="T18" s="39" t="s">
        <v>65</v>
      </c>
      <c r="U18" s="39" t="s">
        <v>65</v>
      </c>
      <c r="V18" s="39" t="s">
        <v>65</v>
      </c>
      <c r="W18" s="39" t="s">
        <v>65</v>
      </c>
      <c r="X18" s="39" t="s">
        <v>65</v>
      </c>
      <c r="Y18" s="39" t="s">
        <v>79</v>
      </c>
      <c r="Z18" s="39" t="s">
        <v>65</v>
      </c>
      <c r="AA18" s="39" t="s">
        <v>65</v>
      </c>
      <c r="AB18" s="39" t="s">
        <v>66</v>
      </c>
      <c r="AC18" s="39" t="s">
        <v>67</v>
      </c>
      <c r="AD18" s="39" t="s">
        <v>80</v>
      </c>
      <c r="AE18" s="39" t="s">
        <v>81</v>
      </c>
      <c r="AF18" s="26"/>
    </row>
    <row r="19" s="3" customFormat="1" ht="26" customHeight="1" spans="1:32">
      <c r="A19" s="23"/>
      <c r="B19" s="24"/>
      <c r="C19" s="24" t="s">
        <v>45</v>
      </c>
      <c r="D19" s="25" t="s">
        <v>84</v>
      </c>
      <c r="E19" s="24" t="s">
        <v>54</v>
      </c>
      <c r="F19" s="26" t="s">
        <v>85</v>
      </c>
      <c r="G19" s="27" t="s">
        <v>46</v>
      </c>
      <c r="H19" s="27">
        <v>19.9</v>
      </c>
      <c r="I19" s="27"/>
      <c r="J19" s="27">
        <v>75655.4</v>
      </c>
      <c r="K19" s="27">
        <v>60655.4</v>
      </c>
      <c r="L19" s="27">
        <v>15000</v>
      </c>
      <c r="M19" s="27" t="s">
        <v>77</v>
      </c>
      <c r="N19" s="27">
        <v>22696.6</v>
      </c>
      <c r="O19" s="27">
        <v>17446.6</v>
      </c>
      <c r="P19" s="27">
        <v>5250</v>
      </c>
      <c r="Q19" s="38" t="s">
        <v>57</v>
      </c>
      <c r="R19" s="39"/>
      <c r="S19" s="39" t="s">
        <v>65</v>
      </c>
      <c r="T19" s="39" t="s">
        <v>65</v>
      </c>
      <c r="U19" s="39" t="s">
        <v>65</v>
      </c>
      <c r="V19" s="39" t="s">
        <v>65</v>
      </c>
      <c r="W19" s="39" t="s">
        <v>65</v>
      </c>
      <c r="X19" s="39" t="s">
        <v>65</v>
      </c>
      <c r="Y19" s="39" t="s">
        <v>79</v>
      </c>
      <c r="Z19" s="39" t="s">
        <v>65</v>
      </c>
      <c r="AA19" s="39" t="s">
        <v>65</v>
      </c>
      <c r="AB19" s="39" t="s">
        <v>66</v>
      </c>
      <c r="AC19" s="39" t="s">
        <v>67</v>
      </c>
      <c r="AD19" s="39" t="s">
        <v>80</v>
      </c>
      <c r="AE19" s="39" t="s">
        <v>81</v>
      </c>
      <c r="AF19" s="26"/>
    </row>
    <row r="20" ht="26" customHeight="1" spans="1:32">
      <c r="A20" s="14">
        <v>3</v>
      </c>
      <c r="B20" s="15" t="s">
        <v>86</v>
      </c>
      <c r="C20" s="15"/>
      <c r="D20" s="16"/>
      <c r="E20" s="15"/>
      <c r="F20" s="16"/>
      <c r="G20" s="15"/>
      <c r="H20" s="17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42"/>
    </row>
    <row r="21" ht="37" customHeight="1" spans="1:32">
      <c r="A21" s="14"/>
      <c r="B21" s="15"/>
      <c r="C21" s="15" t="s">
        <v>45</v>
      </c>
      <c r="D21" s="16" t="s">
        <v>87</v>
      </c>
      <c r="E21" s="15" t="s">
        <v>88</v>
      </c>
      <c r="F21" s="16" t="s">
        <v>89</v>
      </c>
      <c r="G21" s="15" t="s">
        <v>46</v>
      </c>
      <c r="H21" s="17">
        <v>13.5</v>
      </c>
      <c r="I21" s="15"/>
      <c r="J21" s="36">
        <v>15987</v>
      </c>
      <c r="K21" s="36">
        <v>15987</v>
      </c>
      <c r="L21" s="15"/>
      <c r="M21" s="15"/>
      <c r="N21" s="36">
        <v>5804.6</v>
      </c>
      <c r="O21" s="36">
        <v>5804.6</v>
      </c>
      <c r="P21" s="15"/>
      <c r="Q21" s="15" t="s">
        <v>90</v>
      </c>
      <c r="R21" s="15"/>
      <c r="S21" s="15" t="s">
        <v>65</v>
      </c>
      <c r="T21" s="15" t="s">
        <v>65</v>
      </c>
      <c r="U21" s="15" t="s">
        <v>65</v>
      </c>
      <c r="V21" s="15" t="s">
        <v>65</v>
      </c>
      <c r="W21" s="15" t="s">
        <v>65</v>
      </c>
      <c r="X21" s="15" t="s">
        <v>65</v>
      </c>
      <c r="Y21" s="15" t="s">
        <v>79</v>
      </c>
      <c r="Z21" s="15" t="s">
        <v>65</v>
      </c>
      <c r="AA21" s="15" t="s">
        <v>65</v>
      </c>
      <c r="AB21" s="15" t="s">
        <v>66</v>
      </c>
      <c r="AC21" s="15" t="s">
        <v>67</v>
      </c>
      <c r="AD21" s="15" t="s">
        <v>91</v>
      </c>
      <c r="AE21" s="15" t="s">
        <v>81</v>
      </c>
      <c r="AF21" s="42"/>
    </row>
    <row r="22" ht="37" customHeight="1" spans="1:32">
      <c r="A22" s="14"/>
      <c r="B22" s="15"/>
      <c r="C22" s="15" t="s">
        <v>45</v>
      </c>
      <c r="D22" s="16" t="s">
        <v>92</v>
      </c>
      <c r="E22" s="15" t="s">
        <v>88</v>
      </c>
      <c r="F22" s="16" t="s">
        <v>89</v>
      </c>
      <c r="G22" s="15" t="s">
        <v>46</v>
      </c>
      <c r="H22" s="17">
        <v>2</v>
      </c>
      <c r="I22" s="15"/>
      <c r="J22" s="27"/>
      <c r="K22" s="27"/>
      <c r="L22" s="15"/>
      <c r="M22" s="15"/>
      <c r="N22" s="27"/>
      <c r="O22" s="27"/>
      <c r="P22" s="15"/>
      <c r="Q22" s="15" t="s">
        <v>90</v>
      </c>
      <c r="R22" s="15"/>
      <c r="S22" s="15" t="s">
        <v>65</v>
      </c>
      <c r="T22" s="15" t="s">
        <v>65</v>
      </c>
      <c r="U22" s="15" t="s">
        <v>65</v>
      </c>
      <c r="V22" s="15" t="s">
        <v>65</v>
      </c>
      <c r="W22" s="15" t="s">
        <v>65</v>
      </c>
      <c r="X22" s="15" t="s">
        <v>65</v>
      </c>
      <c r="Y22" s="15" t="s">
        <v>79</v>
      </c>
      <c r="Z22" s="15" t="s">
        <v>65</v>
      </c>
      <c r="AA22" s="15" t="s">
        <v>65</v>
      </c>
      <c r="AB22" s="15" t="s">
        <v>66</v>
      </c>
      <c r="AC22" s="15" t="s">
        <v>67</v>
      </c>
      <c r="AD22" s="15" t="s">
        <v>91</v>
      </c>
      <c r="AE22" s="15" t="s">
        <v>81</v>
      </c>
      <c r="AF22" s="42"/>
    </row>
    <row r="23" ht="31" customHeight="1" spans="1:32">
      <c r="A23" s="14"/>
      <c r="B23" s="15"/>
      <c r="C23" s="15" t="s">
        <v>50</v>
      </c>
      <c r="D23" s="16" t="s">
        <v>93</v>
      </c>
      <c r="E23" s="15" t="s">
        <v>54</v>
      </c>
      <c r="F23" s="16" t="s">
        <v>94</v>
      </c>
      <c r="G23" s="15" t="s">
        <v>51</v>
      </c>
      <c r="H23" s="28">
        <v>277</v>
      </c>
      <c r="I23" s="15">
        <v>1</v>
      </c>
      <c r="J23" s="15">
        <v>3674.6</v>
      </c>
      <c r="K23" s="15">
        <v>3674.6</v>
      </c>
      <c r="L23" s="15"/>
      <c r="M23" s="15"/>
      <c r="N23" s="15">
        <v>2204.8</v>
      </c>
      <c r="O23" s="15">
        <v>2204.8</v>
      </c>
      <c r="P23" s="37"/>
      <c r="Q23" s="15" t="s">
        <v>50</v>
      </c>
      <c r="R23" s="15"/>
      <c r="S23" s="15" t="s">
        <v>65</v>
      </c>
      <c r="T23" s="15" t="s">
        <v>65</v>
      </c>
      <c r="U23" s="15" t="s">
        <v>65</v>
      </c>
      <c r="V23" s="15" t="s">
        <v>65</v>
      </c>
      <c r="W23" s="15" t="s">
        <v>65</v>
      </c>
      <c r="X23" s="15" t="s">
        <v>65</v>
      </c>
      <c r="Y23" s="15" t="s">
        <v>79</v>
      </c>
      <c r="Z23" s="15" t="s">
        <v>65</v>
      </c>
      <c r="AA23" s="15" t="s">
        <v>65</v>
      </c>
      <c r="AB23" s="15" t="s">
        <v>66</v>
      </c>
      <c r="AC23" s="15" t="s">
        <v>67</v>
      </c>
      <c r="AD23" s="15" t="s">
        <v>95</v>
      </c>
      <c r="AE23" s="15" t="s">
        <v>81</v>
      </c>
      <c r="AF23" s="42"/>
    </row>
    <row r="24" s="2" customFormat="1" ht="24" customHeight="1" spans="1:32">
      <c r="A24" s="14">
        <v>4</v>
      </c>
      <c r="B24" s="15" t="s">
        <v>96</v>
      </c>
      <c r="C24" s="15"/>
      <c r="D24" s="16"/>
      <c r="E24" s="15"/>
      <c r="F24" s="16"/>
      <c r="G24" s="15"/>
      <c r="H24" s="28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42"/>
    </row>
    <row r="25" s="2" customFormat="1" ht="35" customHeight="1" spans="1:32">
      <c r="A25" s="14"/>
      <c r="B25" s="15"/>
      <c r="C25" s="15" t="s">
        <v>50</v>
      </c>
      <c r="D25" s="16" t="s">
        <v>97</v>
      </c>
      <c r="E25" s="15" t="s">
        <v>54</v>
      </c>
      <c r="F25" s="16" t="s">
        <v>98</v>
      </c>
      <c r="G25" s="15" t="s">
        <v>51</v>
      </c>
      <c r="H25" s="28">
        <v>277</v>
      </c>
      <c r="I25" s="15">
        <v>1</v>
      </c>
      <c r="J25" s="15">
        <v>2310.7</v>
      </c>
      <c r="K25" s="15">
        <v>2310.7</v>
      </c>
      <c r="L25" s="15"/>
      <c r="M25" s="15"/>
      <c r="N25" s="15">
        <v>1870</v>
      </c>
      <c r="O25" s="15">
        <v>1870</v>
      </c>
      <c r="P25" s="15"/>
      <c r="Q25" s="15" t="s">
        <v>50</v>
      </c>
      <c r="R25" s="15"/>
      <c r="S25" s="15" t="s">
        <v>99</v>
      </c>
      <c r="T25" s="15" t="s">
        <v>100</v>
      </c>
      <c r="U25" s="15" t="s">
        <v>65</v>
      </c>
      <c r="V25" s="15" t="s">
        <v>65</v>
      </c>
      <c r="W25" s="15" t="s">
        <v>65</v>
      </c>
      <c r="X25" s="15" t="s">
        <v>101</v>
      </c>
      <c r="Y25" s="15" t="s">
        <v>102</v>
      </c>
      <c r="Z25" s="15" t="s">
        <v>65</v>
      </c>
      <c r="AA25" s="15" t="s">
        <v>65</v>
      </c>
      <c r="AB25" s="15" t="s">
        <v>66</v>
      </c>
      <c r="AC25" s="15" t="s">
        <v>67</v>
      </c>
      <c r="AD25" s="15" t="s">
        <v>103</v>
      </c>
      <c r="AE25" s="15" t="s">
        <v>104</v>
      </c>
      <c r="AF25" s="41"/>
    </row>
    <row r="26" s="2" customFormat="1" ht="37" customHeight="1" spans="1:32">
      <c r="A26" s="14"/>
      <c r="B26" s="15"/>
      <c r="C26" s="15" t="s">
        <v>50</v>
      </c>
      <c r="D26" s="16" t="s">
        <v>105</v>
      </c>
      <c r="E26" s="15" t="s">
        <v>54</v>
      </c>
      <c r="F26" s="16" t="s">
        <v>98</v>
      </c>
      <c r="G26" s="15" t="s">
        <v>51</v>
      </c>
      <c r="H26" s="28">
        <v>217</v>
      </c>
      <c r="I26" s="15">
        <v>1</v>
      </c>
      <c r="J26" s="15">
        <v>3488.4</v>
      </c>
      <c r="K26" s="15">
        <v>3488.4</v>
      </c>
      <c r="L26" s="15"/>
      <c r="M26" s="15"/>
      <c r="N26" s="15">
        <v>1000</v>
      </c>
      <c r="O26" s="15">
        <v>1000</v>
      </c>
      <c r="P26" s="15"/>
      <c r="Q26" s="15" t="s">
        <v>50</v>
      </c>
      <c r="R26" s="15"/>
      <c r="S26" s="15" t="s">
        <v>65</v>
      </c>
      <c r="T26" s="15" t="s">
        <v>65</v>
      </c>
      <c r="U26" s="15" t="s">
        <v>65</v>
      </c>
      <c r="V26" s="15" t="s">
        <v>65</v>
      </c>
      <c r="W26" s="15" t="s">
        <v>65</v>
      </c>
      <c r="X26" s="15" t="s">
        <v>106</v>
      </c>
      <c r="Y26" s="15" t="s">
        <v>107</v>
      </c>
      <c r="Z26" s="15" t="s">
        <v>65</v>
      </c>
      <c r="AA26" s="15" t="s">
        <v>65</v>
      </c>
      <c r="AB26" s="15" t="s">
        <v>66</v>
      </c>
      <c r="AC26" s="15" t="s">
        <v>67</v>
      </c>
      <c r="AD26" s="15" t="s">
        <v>103</v>
      </c>
      <c r="AE26" s="15" t="s">
        <v>104</v>
      </c>
      <c r="AF26" s="41"/>
    </row>
    <row r="27" ht="20.25" customHeight="1" spans="4:4">
      <c r="D27" s="29"/>
    </row>
  </sheetData>
  <mergeCells count="54">
    <mergeCell ref="A2:AF2"/>
    <mergeCell ref="A3:B3"/>
    <mergeCell ref="G4:I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8:J10"/>
    <mergeCell ref="J13:J15"/>
    <mergeCell ref="J21:J22"/>
    <mergeCell ref="K8:K10"/>
    <mergeCell ref="K13:K15"/>
    <mergeCell ref="K21:K22"/>
    <mergeCell ref="L8:L10"/>
    <mergeCell ref="L13:L15"/>
    <mergeCell ref="M13:M15"/>
    <mergeCell ref="N8:N10"/>
    <mergeCell ref="N13:N15"/>
    <mergeCell ref="N21:N22"/>
    <mergeCell ref="O8:O10"/>
    <mergeCell ref="O13:O15"/>
    <mergeCell ref="O21:O22"/>
    <mergeCell ref="P8:P10"/>
    <mergeCell ref="P13:P15"/>
    <mergeCell ref="Q4:Q6"/>
    <mergeCell ref="Q13:Q15"/>
    <mergeCell ref="R4:R6"/>
    <mergeCell ref="R13:R15"/>
    <mergeCell ref="S13:S15"/>
    <mergeCell ref="T13:T15"/>
    <mergeCell ref="U13:U15"/>
    <mergeCell ref="V13:V15"/>
    <mergeCell ref="W13:W15"/>
    <mergeCell ref="X13:X15"/>
    <mergeCell ref="Y13:Y15"/>
    <mergeCell ref="Z13:Z15"/>
    <mergeCell ref="AA13:AA15"/>
    <mergeCell ref="AB4:AB6"/>
    <mergeCell ref="AB13:AB15"/>
    <mergeCell ref="AC4:AC6"/>
    <mergeCell ref="AC13:AC15"/>
    <mergeCell ref="AD4:AD6"/>
    <mergeCell ref="AD13:AD15"/>
    <mergeCell ref="AE4:AE6"/>
    <mergeCell ref="AE13:AE15"/>
    <mergeCell ref="AF4:AF6"/>
    <mergeCell ref="J4:M5"/>
    <mergeCell ref="N4:P5"/>
    <mergeCell ref="S4:AA5"/>
  </mergeCells>
  <printOptions horizontalCentered="1"/>
  <pageMargins left="0.432638888888889" right="0.393055555555556" top="0.275" bottom="0.313888888888889" header="0.15625" footer="0.15625"/>
  <pageSetup paperSize="8" scale="65" fitToHeight="0" orientation="landscape"/>
  <headerFooter alignWithMargins="0"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封面</vt:lpstr>
      <vt:lpstr>朝阳市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羊</cp:lastModifiedBy>
  <dcterms:created xsi:type="dcterms:W3CDTF">2006-10-13T11:09:00Z</dcterms:created>
  <cp:lastPrinted>2021-08-18T10:11:00Z</cp:lastPrinted>
  <dcterms:modified xsi:type="dcterms:W3CDTF">2023-08-25T05:41:14Z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90443E4F6923495795B48A467E33EB30_13</vt:lpwstr>
  </property>
</Properties>
</file>