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570" windowWidth="19440" windowHeight="9000" activeTab="2"/>
  </bookViews>
  <sheets>
    <sheet name="封面" sheetId="1" r:id="rId1"/>
    <sheet name="表九之一汇总表" sheetId="2" r:id="rId2"/>
    <sheet name="表九之二" sheetId="3" r:id="rId3"/>
    <sheet name="表九之三其它收支录入表" sheetId="4" r:id="rId4"/>
    <sheet name="表十" sheetId="5" r:id="rId5"/>
  </sheets>
  <definedNames>
    <definedName name="_xlnm._FilterDatabase" localSheetId="3">表九之三其它收支录入表!$B$1:$C$290</definedName>
    <definedName name="_xlnm._FilterDatabase" localSheetId="4">表十!$A$1:$B$67</definedName>
    <definedName name="_xlnm.Print_Titles" localSheetId="3">表九之三其它收支录入表!$4:$5</definedName>
    <definedName name="_xlnm.Print_Titles" localSheetId="1">表九之一汇总表!$4:$6</definedName>
    <definedName name="_xlnm.Print_Titles" localSheetId="4">表十!$4:$5</definedName>
  </definedNames>
  <calcPr calcId="114210" fullCalcOnLoad="1"/>
</workbook>
</file>

<file path=xl/calcChain.xml><?xml version="1.0" encoding="utf-8"?>
<calcChain xmlns="http://schemas.openxmlformats.org/spreadsheetml/2006/main">
  <c r="C66" i="5"/>
  <c r="H64"/>
  <c r="G64"/>
  <c r="F64"/>
  <c r="E64"/>
  <c r="D64"/>
  <c r="H63"/>
  <c r="G63"/>
  <c r="F63"/>
  <c r="E63"/>
  <c r="D63"/>
  <c r="H62"/>
  <c r="G62"/>
  <c r="F62"/>
  <c r="E62"/>
  <c r="D62"/>
  <c r="H61"/>
  <c r="G61"/>
  <c r="F61"/>
  <c r="E61"/>
  <c r="D61"/>
  <c r="H59"/>
  <c r="G59"/>
  <c r="F59"/>
  <c r="E59"/>
  <c r="D59"/>
  <c r="H58"/>
  <c r="G58"/>
  <c r="F58"/>
  <c r="E58"/>
  <c r="D58"/>
  <c r="H57"/>
  <c r="G57"/>
  <c r="F57"/>
  <c r="E57"/>
  <c r="D57"/>
  <c r="H56"/>
  <c r="G56"/>
  <c r="F56"/>
  <c r="E56"/>
  <c r="D56"/>
  <c r="H55"/>
  <c r="G55"/>
  <c r="F55"/>
  <c r="E55"/>
  <c r="D55"/>
  <c r="H54"/>
  <c r="G54"/>
  <c r="F54"/>
  <c r="E54"/>
  <c r="D54"/>
  <c r="H53"/>
  <c r="G53"/>
  <c r="F53"/>
  <c r="E53"/>
  <c r="D53"/>
  <c r="H52"/>
  <c r="H66"/>
  <c r="G52"/>
  <c r="G66"/>
  <c r="F52"/>
  <c r="F66"/>
  <c r="E52"/>
  <c r="E66"/>
  <c r="D52"/>
  <c r="D66"/>
  <c r="I49"/>
  <c r="I48"/>
  <c r="I64"/>
  <c r="I47"/>
  <c r="I63"/>
  <c r="I46"/>
  <c r="I62"/>
  <c r="I45"/>
  <c r="I44"/>
  <c r="I43"/>
  <c r="I42"/>
  <c r="I61"/>
  <c r="I41"/>
  <c r="I59"/>
  <c r="I40"/>
  <c r="I39"/>
  <c r="I38"/>
  <c r="I37"/>
  <c r="I36"/>
  <c r="I35"/>
  <c r="I34"/>
  <c r="I58"/>
  <c r="I33"/>
  <c r="I32"/>
  <c r="I31"/>
  <c r="I30"/>
  <c r="I29"/>
  <c r="I28"/>
  <c r="I27"/>
  <c r="I26"/>
  <c r="I25"/>
  <c r="I57"/>
  <c r="I24"/>
  <c r="I23"/>
  <c r="I22"/>
  <c r="I21"/>
  <c r="I20"/>
  <c r="I19"/>
  <c r="I18"/>
  <c r="I17"/>
  <c r="I16"/>
  <c r="I15"/>
  <c r="I56"/>
  <c r="I14"/>
  <c r="I13"/>
  <c r="I55"/>
  <c r="I12"/>
  <c r="I11"/>
  <c r="I10"/>
  <c r="I54"/>
  <c r="I9"/>
  <c r="I8"/>
  <c r="I7"/>
  <c r="I53"/>
  <c r="I6"/>
  <c r="I52"/>
  <c r="H289" i="4"/>
  <c r="G289"/>
  <c r="H288"/>
  <c r="G288"/>
  <c r="H287"/>
  <c r="G287"/>
  <c r="H286"/>
  <c r="G286"/>
  <c r="H285"/>
  <c r="G285"/>
  <c r="H284"/>
  <c r="G284"/>
  <c r="H283"/>
  <c r="G283"/>
  <c r="H282"/>
  <c r="G282"/>
  <c r="H281"/>
  <c r="G281"/>
  <c r="H280"/>
  <c r="G280"/>
  <c r="H279"/>
  <c r="G279"/>
  <c r="H278"/>
  <c r="G278"/>
  <c r="H277"/>
  <c r="G277"/>
  <c r="H276"/>
  <c r="G276"/>
  <c r="H275"/>
  <c r="G275"/>
  <c r="H274"/>
  <c r="G274"/>
  <c r="H273"/>
  <c r="G273"/>
  <c r="H272"/>
  <c r="G272"/>
  <c r="H271"/>
  <c r="G271"/>
  <c r="H270"/>
  <c r="G270"/>
  <c r="H269"/>
  <c r="G269"/>
  <c r="H268"/>
  <c r="G268"/>
  <c r="H267"/>
  <c r="G267"/>
  <c r="H266"/>
  <c r="G266"/>
  <c r="H265"/>
  <c r="G265"/>
  <c r="H264"/>
  <c r="G264"/>
  <c r="H263"/>
  <c r="G263"/>
  <c r="H262"/>
  <c r="G262"/>
  <c r="H261"/>
  <c r="G261"/>
  <c r="H260"/>
  <c r="G260"/>
  <c r="H259"/>
  <c r="G259"/>
  <c r="H258"/>
  <c r="G258"/>
  <c r="H257"/>
  <c r="G257"/>
  <c r="H256"/>
  <c r="G256"/>
  <c r="H255"/>
  <c r="G255"/>
  <c r="H254"/>
  <c r="G254"/>
  <c r="H253"/>
  <c r="G253"/>
  <c r="H252"/>
  <c r="G252"/>
  <c r="H251"/>
  <c r="G251"/>
  <c r="H250"/>
  <c r="G250"/>
  <c r="H249"/>
  <c r="G249"/>
  <c r="H248"/>
  <c r="G248"/>
  <c r="H247"/>
  <c r="G247"/>
  <c r="H246"/>
  <c r="G246"/>
  <c r="H245"/>
  <c r="G245"/>
  <c r="H244"/>
  <c r="G244"/>
  <c r="H243"/>
  <c r="G243"/>
  <c r="H242"/>
  <c r="G242"/>
  <c r="H241"/>
  <c r="G241"/>
  <c r="H240"/>
  <c r="G240"/>
  <c r="H239"/>
  <c r="G239"/>
  <c r="H238"/>
  <c r="G238"/>
  <c r="H237"/>
  <c r="G237"/>
  <c r="H236"/>
  <c r="G236"/>
  <c r="H235"/>
  <c r="G235"/>
  <c r="H234"/>
  <c r="G234"/>
  <c r="H233"/>
  <c r="G233"/>
  <c r="H232"/>
  <c r="G232"/>
  <c r="H231"/>
  <c r="G231"/>
  <c r="H230"/>
  <c r="G230"/>
  <c r="H229"/>
  <c r="G229"/>
  <c r="H228"/>
  <c r="G228"/>
  <c r="H227"/>
  <c r="G227"/>
  <c r="H226"/>
  <c r="G226"/>
  <c r="H225"/>
  <c r="G225"/>
  <c r="H224"/>
  <c r="G224"/>
  <c r="H223"/>
  <c r="G223"/>
  <c r="H222"/>
  <c r="G222"/>
  <c r="H221"/>
  <c r="G221"/>
  <c r="H220"/>
  <c r="G220"/>
  <c r="H219"/>
  <c r="G219"/>
  <c r="H218"/>
  <c r="G218"/>
  <c r="H217"/>
  <c r="G217"/>
  <c r="H216"/>
  <c r="G216"/>
  <c r="H215"/>
  <c r="G215"/>
  <c r="H214"/>
  <c r="G214"/>
  <c r="H213"/>
  <c r="G213"/>
  <c r="H212"/>
  <c r="G212"/>
  <c r="H211"/>
  <c r="G211"/>
  <c r="H210"/>
  <c r="G210"/>
  <c r="H209"/>
  <c r="G209"/>
  <c r="H208"/>
  <c r="G208"/>
  <c r="H207"/>
  <c r="G207"/>
  <c r="H206"/>
  <c r="G206"/>
  <c r="H205"/>
  <c r="G205"/>
  <c r="H204"/>
  <c r="G204"/>
  <c r="H203"/>
  <c r="G203"/>
  <c r="H202"/>
  <c r="G202"/>
  <c r="H201"/>
  <c r="G201"/>
  <c r="H200"/>
  <c r="G200"/>
  <c r="H199"/>
  <c r="G199"/>
  <c r="H198"/>
  <c r="G198"/>
  <c r="H197"/>
  <c r="G197"/>
  <c r="H196"/>
  <c r="G196"/>
  <c r="H195"/>
  <c r="G195"/>
  <c r="H194"/>
  <c r="G194"/>
  <c r="H193"/>
  <c r="G193"/>
  <c r="H192"/>
  <c r="G192"/>
  <c r="H191"/>
  <c r="G191"/>
  <c r="H190"/>
  <c r="G190"/>
  <c r="H189"/>
  <c r="G189"/>
  <c r="H188"/>
  <c r="G188"/>
  <c r="H187"/>
  <c r="G187"/>
  <c r="H186"/>
  <c r="G186"/>
  <c r="H185"/>
  <c r="G185"/>
  <c r="H184"/>
  <c r="G184"/>
  <c r="H183"/>
  <c r="G183"/>
  <c r="H182"/>
  <c r="G182"/>
  <c r="H181"/>
  <c r="G181"/>
  <c r="H180"/>
  <c r="G180"/>
  <c r="H179"/>
  <c r="G179"/>
  <c r="H178"/>
  <c r="G178"/>
  <c r="H177"/>
  <c r="G177"/>
  <c r="H176"/>
  <c r="G176"/>
  <c r="H175"/>
  <c r="G175"/>
  <c r="H174"/>
  <c r="G174"/>
  <c r="H173"/>
  <c r="G173"/>
  <c r="H172"/>
  <c r="G172"/>
  <c r="H171"/>
  <c r="G171"/>
  <c r="H170"/>
  <c r="G170"/>
  <c r="H169"/>
  <c r="G169"/>
  <c r="H168"/>
  <c r="G168"/>
  <c r="H167"/>
  <c r="G167"/>
  <c r="H166"/>
  <c r="G166"/>
  <c r="H165"/>
  <c r="G165"/>
  <c r="H164"/>
  <c r="G164"/>
  <c r="H163"/>
  <c r="G163"/>
  <c r="H162"/>
  <c r="G162"/>
  <c r="H161"/>
  <c r="G161"/>
  <c r="H160"/>
  <c r="G160"/>
  <c r="H159"/>
  <c r="G159"/>
  <c r="H158"/>
  <c r="G158"/>
  <c r="H157"/>
  <c r="G157"/>
  <c r="H156"/>
  <c r="G156"/>
  <c r="H155"/>
  <c r="G155"/>
  <c r="H154"/>
  <c r="G154"/>
  <c r="H153"/>
  <c r="G153"/>
  <c r="H152"/>
  <c r="G152"/>
  <c r="H151"/>
  <c r="G151"/>
  <c r="H150"/>
  <c r="G150"/>
  <c r="H149"/>
  <c r="G149"/>
  <c r="H148"/>
  <c r="G148"/>
  <c r="H147"/>
  <c r="G147"/>
  <c r="H146"/>
  <c r="G146"/>
  <c r="H145"/>
  <c r="G145"/>
  <c r="H144"/>
  <c r="G144"/>
  <c r="H143"/>
  <c r="G143"/>
  <c r="H142"/>
  <c r="G142"/>
  <c r="H141"/>
  <c r="G141"/>
  <c r="H140"/>
  <c r="G140"/>
  <c r="H139"/>
  <c r="G139"/>
  <c r="H138"/>
  <c r="G138"/>
  <c r="H137"/>
  <c r="G137"/>
  <c r="H136"/>
  <c r="G136"/>
  <c r="H135"/>
  <c r="G135"/>
  <c r="H134"/>
  <c r="G134"/>
  <c r="H133"/>
  <c r="G133"/>
  <c r="H132"/>
  <c r="G132"/>
  <c r="H131"/>
  <c r="G131"/>
  <c r="H130"/>
  <c r="G130"/>
  <c r="H129"/>
  <c r="G129"/>
  <c r="H128"/>
  <c r="G128"/>
  <c r="H127"/>
  <c r="G127"/>
  <c r="H126"/>
  <c r="G126"/>
  <c r="H125"/>
  <c r="G125"/>
  <c r="H124"/>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100"/>
  <c r="G100"/>
  <c r="H99"/>
  <c r="G99"/>
  <c r="H98"/>
  <c r="G98"/>
  <c r="H97"/>
  <c r="G97"/>
  <c r="H96"/>
  <c r="G96"/>
  <c r="H95"/>
  <c r="G95"/>
  <c r="H94"/>
  <c r="G94"/>
  <c r="H93"/>
  <c r="G93"/>
  <c r="H92"/>
  <c r="G92"/>
  <c r="H91"/>
  <c r="G91"/>
  <c r="H90"/>
  <c r="G90"/>
  <c r="H89"/>
  <c r="G89"/>
  <c r="H88"/>
  <c r="G88"/>
  <c r="H87"/>
  <c r="G87"/>
  <c r="H86"/>
  <c r="G86"/>
  <c r="H85"/>
  <c r="G85"/>
  <c r="H84"/>
  <c r="G84"/>
  <c r="H83"/>
  <c r="G83"/>
  <c r="H82"/>
  <c r="G82"/>
  <c r="H81"/>
  <c r="G81"/>
  <c r="H80"/>
  <c r="G80"/>
  <c r="H79"/>
  <c r="G79"/>
  <c r="H78"/>
  <c r="G78"/>
  <c r="H77"/>
  <c r="G77"/>
  <c r="H76"/>
  <c r="G76"/>
  <c r="H75"/>
  <c r="G75"/>
  <c r="H74"/>
  <c r="G74"/>
  <c r="H73"/>
  <c r="G73"/>
  <c r="H72"/>
  <c r="G72"/>
  <c r="H71"/>
  <c r="G71"/>
  <c r="H70"/>
  <c r="G70"/>
  <c r="H69"/>
  <c r="G69"/>
  <c r="H68"/>
  <c r="G68"/>
  <c r="H67"/>
  <c r="G67"/>
  <c r="H66"/>
  <c r="G66"/>
  <c r="H65"/>
  <c r="G65"/>
  <c r="H64"/>
  <c r="G64"/>
  <c r="H63"/>
  <c r="G63"/>
  <c r="H62"/>
  <c r="G62"/>
  <c r="H61"/>
  <c r="G61"/>
  <c r="H60"/>
  <c r="G60"/>
  <c r="H59"/>
  <c r="G59"/>
  <c r="H58"/>
  <c r="G58"/>
  <c r="H57"/>
  <c r="G57"/>
  <c r="H56"/>
  <c r="G56"/>
  <c r="G55"/>
  <c r="F55"/>
  <c r="H55"/>
  <c r="H54"/>
  <c r="G54"/>
  <c r="H53"/>
  <c r="G53"/>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6"/>
  <c r="G6"/>
  <c r="I9" i="3"/>
  <c r="J9"/>
  <c r="I8"/>
  <c r="K8"/>
  <c r="I7"/>
  <c r="K7"/>
  <c r="J7"/>
  <c r="N299" i="2"/>
  <c r="M299"/>
  <c r="G299"/>
  <c r="F299"/>
  <c r="L298"/>
  <c r="N298"/>
  <c r="K298"/>
  <c r="J298"/>
  <c r="E298"/>
  <c r="F298"/>
  <c r="D298"/>
  <c r="C298"/>
  <c r="G297"/>
  <c r="F297"/>
  <c r="E296"/>
  <c r="G296"/>
  <c r="D296"/>
  <c r="D295"/>
  <c r="D289"/>
  <c r="G289"/>
  <c r="C296"/>
  <c r="E295"/>
  <c r="F295"/>
  <c r="C295"/>
  <c r="G294"/>
  <c r="F294"/>
  <c r="E294"/>
  <c r="N293"/>
  <c r="M293"/>
  <c r="E293"/>
  <c r="F293"/>
  <c r="D293"/>
  <c r="G293"/>
  <c r="C293"/>
  <c r="N292"/>
  <c r="M292"/>
  <c r="G292"/>
  <c r="F292"/>
  <c r="L291"/>
  <c r="N291"/>
  <c r="K291"/>
  <c r="J291"/>
  <c r="E291"/>
  <c r="F291"/>
  <c r="D291"/>
  <c r="C291"/>
  <c r="N290"/>
  <c r="M290"/>
  <c r="G290"/>
  <c r="F290"/>
  <c r="N289"/>
  <c r="L289"/>
  <c r="K289"/>
  <c r="J289"/>
  <c r="M289"/>
  <c r="E289"/>
  <c r="F289"/>
  <c r="C289"/>
  <c r="N288"/>
  <c r="M288"/>
  <c r="L287"/>
  <c r="K287"/>
  <c r="N287"/>
  <c r="J287"/>
  <c r="J285"/>
  <c r="G287"/>
  <c r="F287"/>
  <c r="N286"/>
  <c r="M286"/>
  <c r="E286"/>
  <c r="F286"/>
  <c r="D286"/>
  <c r="D285"/>
  <c r="C286"/>
  <c r="L285"/>
  <c r="N285"/>
  <c r="K285"/>
  <c r="E285"/>
  <c r="G285"/>
  <c r="C285"/>
  <c r="F285"/>
  <c r="N281"/>
  <c r="M281"/>
  <c r="N280"/>
  <c r="M280"/>
  <c r="N279"/>
  <c r="M279"/>
  <c r="N278"/>
  <c r="M278"/>
  <c r="N277"/>
  <c r="M277"/>
  <c r="N276"/>
  <c r="M276"/>
  <c r="L275"/>
  <c r="N275"/>
  <c r="K275"/>
  <c r="J275"/>
  <c r="N274"/>
  <c r="M274"/>
  <c r="N273"/>
  <c r="M273"/>
  <c r="N272"/>
  <c r="M272"/>
  <c r="N271"/>
  <c r="M271"/>
  <c r="N270"/>
  <c r="M270"/>
  <c r="N269"/>
  <c r="M269"/>
  <c r="N268"/>
  <c r="M268"/>
  <c r="N267"/>
  <c r="M267"/>
  <c r="N266"/>
  <c r="M266"/>
  <c r="N265"/>
  <c r="M265"/>
  <c r="N264"/>
  <c r="M264"/>
  <c r="N263"/>
  <c r="M263"/>
  <c r="N262"/>
  <c r="L262"/>
  <c r="L261"/>
  <c r="K262"/>
  <c r="J262"/>
  <c r="M262"/>
  <c r="K261"/>
  <c r="N260"/>
  <c r="M260"/>
  <c r="N259"/>
  <c r="M259"/>
  <c r="N258"/>
  <c r="M258"/>
  <c r="N257"/>
  <c r="M257"/>
  <c r="N256"/>
  <c r="M256"/>
  <c r="N255"/>
  <c r="M255"/>
  <c r="N254"/>
  <c r="M254"/>
  <c r="N253"/>
  <c r="M253"/>
  <c r="N252"/>
  <c r="M252"/>
  <c r="N251"/>
  <c r="M251"/>
  <c r="N250"/>
  <c r="M250"/>
  <c r="N249"/>
  <c r="M249"/>
  <c r="N248"/>
  <c r="M248"/>
  <c r="N247"/>
  <c r="M247"/>
  <c r="N246"/>
  <c r="M246"/>
  <c r="N245"/>
  <c r="L245"/>
  <c r="L244"/>
  <c r="K245"/>
  <c r="J245"/>
  <c r="M245"/>
  <c r="K244"/>
  <c r="N243"/>
  <c r="M243"/>
  <c r="N242"/>
  <c r="M242"/>
  <c r="N241"/>
  <c r="M241"/>
  <c r="N240"/>
  <c r="M240"/>
  <c r="N239"/>
  <c r="M239"/>
  <c r="N238"/>
  <c r="M238"/>
  <c r="N237"/>
  <c r="M237"/>
  <c r="N236"/>
  <c r="M236"/>
  <c r="N235"/>
  <c r="M235"/>
  <c r="N234"/>
  <c r="M234"/>
  <c r="N233"/>
  <c r="M233"/>
  <c r="N232"/>
  <c r="M232"/>
  <c r="N231"/>
  <c r="M231"/>
  <c r="N230"/>
  <c r="M230"/>
  <c r="N229"/>
  <c r="M229"/>
  <c r="N228"/>
  <c r="L228"/>
  <c r="L227"/>
  <c r="K228"/>
  <c r="J228"/>
  <c r="M228"/>
  <c r="K227"/>
  <c r="N226"/>
  <c r="M226"/>
  <c r="N225"/>
  <c r="M225"/>
  <c r="N224"/>
  <c r="M224"/>
  <c r="N223"/>
  <c r="M223"/>
  <c r="N222"/>
  <c r="M222"/>
  <c r="N221"/>
  <c r="M221"/>
  <c r="N220"/>
  <c r="M220"/>
  <c r="N219"/>
  <c r="M219"/>
  <c r="N218"/>
  <c r="M218"/>
  <c r="N217"/>
  <c r="M217"/>
  <c r="N216"/>
  <c r="M216"/>
  <c r="N215"/>
  <c r="L215"/>
  <c r="M215"/>
  <c r="K215"/>
  <c r="J215"/>
  <c r="N214"/>
  <c r="M214"/>
  <c r="N213"/>
  <c r="M213"/>
  <c r="N212"/>
  <c r="M212"/>
  <c r="N211"/>
  <c r="M211"/>
  <c r="N210"/>
  <c r="M210"/>
  <c r="N209"/>
  <c r="M209"/>
  <c r="N208"/>
  <c r="M208"/>
  <c r="N207"/>
  <c r="M207"/>
  <c r="N206"/>
  <c r="M206"/>
  <c r="N205"/>
  <c r="M205"/>
  <c r="L204"/>
  <c r="N204"/>
  <c r="K204"/>
  <c r="J204"/>
  <c r="M204"/>
  <c r="N203"/>
  <c r="M203"/>
  <c r="N202"/>
  <c r="M202"/>
  <c r="N201"/>
  <c r="M201"/>
  <c r="N200"/>
  <c r="L200"/>
  <c r="L199"/>
  <c r="K200"/>
  <c r="J200"/>
  <c r="J199"/>
  <c r="K199"/>
  <c r="N198"/>
  <c r="M198"/>
  <c r="N197"/>
  <c r="M197"/>
  <c r="L196"/>
  <c r="M196"/>
  <c r="K196"/>
  <c r="J196"/>
  <c r="N195"/>
  <c r="M195"/>
  <c r="N194"/>
  <c r="M194"/>
  <c r="N193"/>
  <c r="M193"/>
  <c r="L192"/>
  <c r="M192"/>
  <c r="K192"/>
  <c r="K191"/>
  <c r="J192"/>
  <c r="L191"/>
  <c r="M191"/>
  <c r="J191"/>
  <c r="N190"/>
  <c r="M190"/>
  <c r="N189"/>
  <c r="M189"/>
  <c r="N188"/>
  <c r="M188"/>
  <c r="L187"/>
  <c r="M187"/>
  <c r="K187"/>
  <c r="J187"/>
  <c r="N186"/>
  <c r="M186"/>
  <c r="N185"/>
  <c r="M185"/>
  <c r="L184"/>
  <c r="M184"/>
  <c r="K184"/>
  <c r="J184"/>
  <c r="N183"/>
  <c r="M183"/>
  <c r="N182"/>
  <c r="M182"/>
  <c r="N181"/>
  <c r="M181"/>
  <c r="N180"/>
  <c r="M180"/>
  <c r="N179"/>
  <c r="M179"/>
  <c r="N178"/>
  <c r="M178"/>
  <c r="N177"/>
  <c r="M177"/>
  <c r="N176"/>
  <c r="M176"/>
  <c r="N175"/>
  <c r="M175"/>
  <c r="L174"/>
  <c r="M174"/>
  <c r="K174"/>
  <c r="J174"/>
  <c r="N173"/>
  <c r="M173"/>
  <c r="N172"/>
  <c r="M172"/>
  <c r="N171"/>
  <c r="M171"/>
  <c r="N170"/>
  <c r="M170"/>
  <c r="N169"/>
  <c r="M169"/>
  <c r="N168"/>
  <c r="M168"/>
  <c r="L167"/>
  <c r="M167"/>
  <c r="K167"/>
  <c r="J167"/>
  <c r="N166"/>
  <c r="M166"/>
  <c r="N165"/>
  <c r="M165"/>
  <c r="N164"/>
  <c r="M164"/>
  <c r="N163"/>
  <c r="M163"/>
  <c r="N162"/>
  <c r="M162"/>
  <c r="N161"/>
  <c r="M161"/>
  <c r="N160"/>
  <c r="M160"/>
  <c r="N159"/>
  <c r="M159"/>
  <c r="L158"/>
  <c r="K158"/>
  <c r="N158"/>
  <c r="J158"/>
  <c r="M158"/>
  <c r="N157"/>
  <c r="M157"/>
  <c r="N156"/>
  <c r="M156"/>
  <c r="N155"/>
  <c r="M155"/>
  <c r="N154"/>
  <c r="M154"/>
  <c r="L153"/>
  <c r="M153"/>
  <c r="K153"/>
  <c r="K147"/>
  <c r="J153"/>
  <c r="N152"/>
  <c r="M152"/>
  <c r="N151"/>
  <c r="M151"/>
  <c r="N150"/>
  <c r="M150"/>
  <c r="N149"/>
  <c r="M149"/>
  <c r="L148"/>
  <c r="M148"/>
  <c r="K148"/>
  <c r="J148"/>
  <c r="J147"/>
  <c r="N146"/>
  <c r="M146"/>
  <c r="N145"/>
  <c r="M145"/>
  <c r="N144"/>
  <c r="L144"/>
  <c r="M144"/>
  <c r="K144"/>
  <c r="J144"/>
  <c r="N143"/>
  <c r="M143"/>
  <c r="N142"/>
  <c r="M142"/>
  <c r="N141"/>
  <c r="M141"/>
  <c r="M140"/>
  <c r="L140"/>
  <c r="K140"/>
  <c r="N140"/>
  <c r="J140"/>
  <c r="N139"/>
  <c r="M139"/>
  <c r="N138"/>
  <c r="M138"/>
  <c r="N137"/>
  <c r="M137"/>
  <c r="L136"/>
  <c r="M136"/>
  <c r="K136"/>
  <c r="J136"/>
  <c r="N135"/>
  <c r="M135"/>
  <c r="N134"/>
  <c r="M134"/>
  <c r="N133"/>
  <c r="M133"/>
  <c r="N132"/>
  <c r="M132"/>
  <c r="M131"/>
  <c r="L131"/>
  <c r="N131"/>
  <c r="K131"/>
  <c r="J131"/>
  <c r="N130"/>
  <c r="M130"/>
  <c r="N129"/>
  <c r="M129"/>
  <c r="N128"/>
  <c r="L128"/>
  <c r="M128"/>
  <c r="K128"/>
  <c r="J128"/>
  <c r="N127"/>
  <c r="M127"/>
  <c r="N126"/>
  <c r="M126"/>
  <c r="N125"/>
  <c r="M125"/>
  <c r="N124"/>
  <c r="M124"/>
  <c r="L123"/>
  <c r="M123"/>
  <c r="K123"/>
  <c r="J123"/>
  <c r="N122"/>
  <c r="M122"/>
  <c r="N121"/>
  <c r="M121"/>
  <c r="N120"/>
  <c r="M120"/>
  <c r="N119"/>
  <c r="M119"/>
  <c r="L118"/>
  <c r="M118"/>
  <c r="K118"/>
  <c r="J118"/>
  <c r="N117"/>
  <c r="M117"/>
  <c r="N116"/>
  <c r="M116"/>
  <c r="N115"/>
  <c r="M115"/>
  <c r="N114"/>
  <c r="M114"/>
  <c r="M113"/>
  <c r="L113"/>
  <c r="N113"/>
  <c r="K113"/>
  <c r="J113"/>
  <c r="N112"/>
  <c r="L112"/>
  <c r="M112"/>
  <c r="K112"/>
  <c r="J112"/>
  <c r="N111"/>
  <c r="M111"/>
  <c r="N110"/>
  <c r="M110"/>
  <c r="N109"/>
  <c r="M109"/>
  <c r="N108"/>
  <c r="M108"/>
  <c r="N107"/>
  <c r="M107"/>
  <c r="N106"/>
  <c r="M106"/>
  <c r="N105"/>
  <c r="M105"/>
  <c r="N104"/>
  <c r="M104"/>
  <c r="L103"/>
  <c r="M103"/>
  <c r="K103"/>
  <c r="J103"/>
  <c r="N102"/>
  <c r="M102"/>
  <c r="N101"/>
  <c r="M101"/>
  <c r="L100"/>
  <c r="M100"/>
  <c r="K100"/>
  <c r="J100"/>
  <c r="N99"/>
  <c r="M99"/>
  <c r="N98"/>
  <c r="M98"/>
  <c r="N97"/>
  <c r="M97"/>
  <c r="N96"/>
  <c r="M96"/>
  <c r="N95"/>
  <c r="M95"/>
  <c r="L94"/>
  <c r="M94"/>
  <c r="K94"/>
  <c r="J94"/>
  <c r="N93"/>
  <c r="M93"/>
  <c r="N92"/>
  <c r="M92"/>
  <c r="N91"/>
  <c r="M91"/>
  <c r="N90"/>
  <c r="L90"/>
  <c r="M90"/>
  <c r="K90"/>
  <c r="J90"/>
  <c r="N89"/>
  <c r="M89"/>
  <c r="N88"/>
  <c r="M88"/>
  <c r="N87"/>
  <c r="M87"/>
  <c r="M86"/>
  <c r="L86"/>
  <c r="N86"/>
  <c r="K86"/>
  <c r="J86"/>
  <c r="N85"/>
  <c r="M85"/>
  <c r="N84"/>
  <c r="M84"/>
  <c r="N83"/>
  <c r="M83"/>
  <c r="L82"/>
  <c r="M82"/>
  <c r="K82"/>
  <c r="J82"/>
  <c r="N81"/>
  <c r="M81"/>
  <c r="N80"/>
  <c r="M80"/>
  <c r="N79"/>
  <c r="M79"/>
  <c r="N78"/>
  <c r="M78"/>
  <c r="N77"/>
  <c r="M77"/>
  <c r="L76"/>
  <c r="M76"/>
  <c r="K76"/>
  <c r="J76"/>
  <c r="N75"/>
  <c r="M75"/>
  <c r="N74"/>
  <c r="M74"/>
  <c r="N73"/>
  <c r="M73"/>
  <c r="N72"/>
  <c r="M72"/>
  <c r="L71"/>
  <c r="M71"/>
  <c r="K71"/>
  <c r="J71"/>
  <c r="N70"/>
  <c r="M70"/>
  <c r="N69"/>
  <c r="M69"/>
  <c r="N68"/>
  <c r="M68"/>
  <c r="N67"/>
  <c r="M67"/>
  <c r="N66"/>
  <c r="M66"/>
  <c r="N65"/>
  <c r="M65"/>
  <c r="N64"/>
  <c r="M64"/>
  <c r="N63"/>
  <c r="M63"/>
  <c r="N62"/>
  <c r="M62"/>
  <c r="N61"/>
  <c r="M61"/>
  <c r="N60"/>
  <c r="M60"/>
  <c r="N59"/>
  <c r="M59"/>
  <c r="N58"/>
  <c r="M58"/>
  <c r="G58"/>
  <c r="F58"/>
  <c r="N57"/>
  <c r="M57"/>
  <c r="G57"/>
  <c r="F57"/>
  <c r="N56"/>
  <c r="M56"/>
  <c r="E56"/>
  <c r="F56"/>
  <c r="D56"/>
  <c r="G56"/>
  <c r="C56"/>
  <c r="L55"/>
  <c r="M55"/>
  <c r="K55"/>
  <c r="J55"/>
  <c r="G55"/>
  <c r="F55"/>
  <c r="K54"/>
  <c r="J54"/>
  <c r="G54"/>
  <c r="F54"/>
  <c r="N53"/>
  <c r="M53"/>
  <c r="G53"/>
  <c r="F53"/>
  <c r="N52"/>
  <c r="M52"/>
  <c r="E52"/>
  <c r="F52"/>
  <c r="D52"/>
  <c r="C52"/>
  <c r="N51"/>
  <c r="M51"/>
  <c r="G51"/>
  <c r="F51"/>
  <c r="N50"/>
  <c r="M50"/>
  <c r="G50"/>
  <c r="F50"/>
  <c r="L49"/>
  <c r="M49"/>
  <c r="K49"/>
  <c r="J49"/>
  <c r="G49"/>
  <c r="F49"/>
  <c r="N48"/>
  <c r="M48"/>
  <c r="G48"/>
  <c r="F48"/>
  <c r="N47"/>
  <c r="M47"/>
  <c r="G47"/>
  <c r="F47"/>
  <c r="N46"/>
  <c r="M46"/>
  <c r="G46"/>
  <c r="F46"/>
  <c r="N45"/>
  <c r="M45"/>
  <c r="G45"/>
  <c r="F45"/>
  <c r="L44"/>
  <c r="M44"/>
  <c r="K44"/>
  <c r="J44"/>
  <c r="G44"/>
  <c r="F44"/>
  <c r="K43"/>
  <c r="J43"/>
  <c r="E43"/>
  <c r="F43"/>
  <c r="D43"/>
  <c r="D40"/>
  <c r="C43"/>
  <c r="N42"/>
  <c r="M42"/>
  <c r="G42"/>
  <c r="F42"/>
  <c r="N41"/>
  <c r="M41"/>
  <c r="G41"/>
  <c r="F41"/>
  <c r="M40"/>
  <c r="L40"/>
  <c r="N40"/>
  <c r="K40"/>
  <c r="J40"/>
  <c r="C40"/>
  <c r="N39"/>
  <c r="M39"/>
  <c r="G39"/>
  <c r="F39"/>
  <c r="N38"/>
  <c r="M38"/>
  <c r="G38"/>
  <c r="F38"/>
  <c r="N37"/>
  <c r="M37"/>
  <c r="G37"/>
  <c r="F37"/>
  <c r="L36"/>
  <c r="M36"/>
  <c r="K36"/>
  <c r="N36"/>
  <c r="J36"/>
  <c r="G36"/>
  <c r="F36"/>
  <c r="N35"/>
  <c r="M35"/>
  <c r="G35"/>
  <c r="F35"/>
  <c r="N34"/>
  <c r="M34"/>
  <c r="G34"/>
  <c r="F34"/>
  <c r="N33"/>
  <c r="M33"/>
  <c r="G33"/>
  <c r="F33"/>
  <c r="N32"/>
  <c r="L32"/>
  <c r="K32"/>
  <c r="J32"/>
  <c r="J31"/>
  <c r="E32"/>
  <c r="F32"/>
  <c r="D32"/>
  <c r="G32"/>
  <c r="C32"/>
  <c r="L31"/>
  <c r="M31"/>
  <c r="K31"/>
  <c r="G31"/>
  <c r="F31"/>
  <c r="N30"/>
  <c r="M30"/>
  <c r="G30"/>
  <c r="F30"/>
  <c r="N29"/>
  <c r="M29"/>
  <c r="G29"/>
  <c r="F29"/>
  <c r="L28"/>
  <c r="M28"/>
  <c r="K28"/>
  <c r="N28"/>
  <c r="J28"/>
  <c r="G28"/>
  <c r="F28"/>
  <c r="N27"/>
  <c r="M27"/>
  <c r="E27"/>
  <c r="F27"/>
  <c r="D27"/>
  <c r="C27"/>
  <c r="N26"/>
  <c r="M26"/>
  <c r="G26"/>
  <c r="F26"/>
  <c r="N25"/>
  <c r="M25"/>
  <c r="G25"/>
  <c r="F25"/>
  <c r="N24"/>
  <c r="M24"/>
  <c r="G24"/>
  <c r="F24"/>
  <c r="N23"/>
  <c r="M23"/>
  <c r="G23"/>
  <c r="F23"/>
  <c r="M22"/>
  <c r="L22"/>
  <c r="N22"/>
  <c r="K22"/>
  <c r="J22"/>
  <c r="G22"/>
  <c r="E22"/>
  <c r="D22"/>
  <c r="C22"/>
  <c r="F22"/>
  <c r="N21"/>
  <c r="M21"/>
  <c r="G21"/>
  <c r="F21"/>
  <c r="N20"/>
  <c r="M20"/>
  <c r="F20"/>
  <c r="E20"/>
  <c r="G20"/>
  <c r="D20"/>
  <c r="C20"/>
  <c r="N19"/>
  <c r="M19"/>
  <c r="G19"/>
  <c r="F19"/>
  <c r="N18"/>
  <c r="M18"/>
  <c r="G18"/>
  <c r="F18"/>
  <c r="N17"/>
  <c r="M17"/>
  <c r="G17"/>
  <c r="F17"/>
  <c r="N16"/>
  <c r="L16"/>
  <c r="K16"/>
  <c r="J16"/>
  <c r="J15"/>
  <c r="M15"/>
  <c r="G16"/>
  <c r="F16"/>
  <c r="L15"/>
  <c r="N15"/>
  <c r="K15"/>
  <c r="G15"/>
  <c r="F15"/>
  <c r="N14"/>
  <c r="M14"/>
  <c r="G14"/>
  <c r="E14"/>
  <c r="D14"/>
  <c r="C14"/>
  <c r="F14"/>
  <c r="N13"/>
  <c r="M13"/>
  <c r="G13"/>
  <c r="F13"/>
  <c r="N12"/>
  <c r="M12"/>
  <c r="G12"/>
  <c r="F12"/>
  <c r="N11"/>
  <c r="M11"/>
  <c r="G11"/>
  <c r="F11"/>
  <c r="N10"/>
  <c r="M10"/>
  <c r="G10"/>
  <c r="F10"/>
  <c r="N9"/>
  <c r="M9"/>
  <c r="G9"/>
  <c r="F9"/>
  <c r="L8"/>
  <c r="K8"/>
  <c r="K7"/>
  <c r="K283"/>
  <c r="K301"/>
  <c r="J8"/>
  <c r="J7"/>
  <c r="E8"/>
  <c r="F8"/>
  <c r="D8"/>
  <c r="D7"/>
  <c r="D283"/>
  <c r="D301"/>
  <c r="C8"/>
  <c r="L7"/>
  <c r="C7"/>
  <c r="C283"/>
  <c r="C301"/>
  <c r="M199"/>
  <c r="N199"/>
  <c r="N227"/>
  <c r="I66" i="5"/>
  <c r="N244" i="2"/>
  <c r="M7"/>
  <c r="N261"/>
  <c r="N8"/>
  <c r="M16"/>
  <c r="M32"/>
  <c r="N76"/>
  <c r="N94"/>
  <c r="N103"/>
  <c r="N123"/>
  <c r="L147"/>
  <c r="N153"/>
  <c r="M275"/>
  <c r="M285"/>
  <c r="G291"/>
  <c r="M291"/>
  <c r="G295"/>
  <c r="F296"/>
  <c r="G298"/>
  <c r="M298"/>
  <c r="J8" i="3"/>
  <c r="K9"/>
  <c r="E7" i="2"/>
  <c r="G8"/>
  <c r="M8"/>
  <c r="G27"/>
  <c r="N31"/>
  <c r="E40"/>
  <c r="G43"/>
  <c r="N44"/>
  <c r="G52"/>
  <c r="N55"/>
  <c r="N71"/>
  <c r="N82"/>
  <c r="N100"/>
  <c r="N118"/>
  <c r="N136"/>
  <c r="N148"/>
  <c r="N174"/>
  <c r="N187"/>
  <c r="N192"/>
  <c r="M200"/>
  <c r="J227"/>
  <c r="M227"/>
  <c r="J244"/>
  <c r="M244"/>
  <c r="J261"/>
  <c r="M261"/>
  <c r="N7"/>
  <c r="L43"/>
  <c r="N49"/>
  <c r="L54"/>
  <c r="N167"/>
  <c r="N184"/>
  <c r="N191"/>
  <c r="N196"/>
  <c r="G286"/>
  <c r="M287"/>
  <c r="G40"/>
  <c r="F40"/>
  <c r="J283"/>
  <c r="J301"/>
  <c r="M43"/>
  <c r="N43"/>
  <c r="M54"/>
  <c r="N54"/>
  <c r="G7"/>
  <c r="E283"/>
  <c r="F7"/>
  <c r="M147"/>
  <c r="N147"/>
  <c r="L283"/>
  <c r="L301"/>
  <c r="M283"/>
  <c r="N283"/>
  <c r="F283"/>
  <c r="G283"/>
  <c r="E301"/>
  <c r="M301"/>
  <c r="N301"/>
  <c r="F301"/>
  <c r="G301"/>
</calcChain>
</file>

<file path=xl/comments1.xml><?xml version="1.0" encoding="utf-8"?>
<comments xmlns="http://schemas.openxmlformats.org/spreadsheetml/2006/main">
  <authors>
    <author>Author</author>
  </authors>
  <commentList>
    <comment ref="E294" authorId="0">
      <text>
        <r>
          <rPr>
            <b/>
            <sz val="9"/>
            <color indexed="81"/>
            <rFont val="宋体"/>
            <charset val="134"/>
          </rPr>
          <t>引用政府性基金年终结余_上年执行数。</t>
        </r>
      </text>
    </comment>
  </commentList>
</comments>
</file>

<file path=xl/sharedStrings.xml><?xml version="1.0" encoding="utf-8"?>
<sst xmlns="http://schemas.openxmlformats.org/spreadsheetml/2006/main" count="1425" uniqueCount="703">
  <si>
    <t>2024年地方财政预算表(人大基金)</t>
  </si>
  <si>
    <t>报送主体编码:</t>
  </si>
  <si>
    <t>211321000</t>
  </si>
  <si>
    <t>报送主体名称：</t>
  </si>
  <si>
    <t>朝阳县本级</t>
  </si>
  <si>
    <t>报送主体类型：</t>
  </si>
  <si>
    <t>3 基层财政区划</t>
  </si>
  <si>
    <t>*编制人：</t>
  </si>
  <si>
    <t>殷远帆</t>
  </si>
  <si>
    <t>上级报送主体：</t>
  </si>
  <si>
    <t>211398000 朝阳市辖区</t>
  </si>
  <si>
    <t>*编制人电话：</t>
  </si>
  <si>
    <t>0421-8996697</t>
  </si>
  <si>
    <t>预算管理级次：</t>
  </si>
  <si>
    <t>*行政区划代码：</t>
  </si>
  <si>
    <t>表九之一</t>
  </si>
  <si>
    <t>2024年政府性基金预算收支表</t>
  </si>
  <si>
    <t>单位：万元</t>
  </si>
  <si>
    <t>收入</t>
  </si>
  <si>
    <t>支出</t>
  </si>
  <si>
    <t>科目编码</t>
  </si>
  <si>
    <t>项目</t>
  </si>
  <si>
    <t>上年预算数</t>
  </si>
  <si>
    <t>上年执行数</t>
  </si>
  <si>
    <t>预算数</t>
  </si>
  <si>
    <t>金额</t>
  </si>
  <si>
    <t>为上年预算数的%</t>
  </si>
  <si>
    <t>为上年执行数的%</t>
  </si>
  <si>
    <t>10301</t>
  </si>
  <si>
    <t>政府性基金收入</t>
  </si>
  <si>
    <t>206</t>
  </si>
  <si>
    <t>科学技术支出</t>
  </si>
  <si>
    <t>1030102</t>
  </si>
  <si>
    <t>农网还贷资金收入</t>
  </si>
  <si>
    <t>20610</t>
  </si>
  <si>
    <t>核电站乏燃料处理处置基金支出</t>
  </si>
  <si>
    <t>103010202</t>
  </si>
  <si>
    <t>地方农网还贷资金收入</t>
  </si>
  <si>
    <t>2061001</t>
  </si>
  <si>
    <t>乏燃料运输</t>
  </si>
  <si>
    <t>1030112</t>
  </si>
  <si>
    <t>海南省高等级公路车辆通行附加费收入</t>
  </si>
  <si>
    <t>2061002</t>
  </si>
  <si>
    <t>乏燃料离堆贮存</t>
  </si>
  <si>
    <t>1030129</t>
  </si>
  <si>
    <t>国家电影事业发展专项资金收入</t>
  </si>
  <si>
    <t>2061003</t>
  </si>
  <si>
    <t>乏燃料后处理</t>
  </si>
  <si>
    <t>1030146</t>
  </si>
  <si>
    <t>国有土地收益基金收入</t>
  </si>
  <si>
    <t>2061004</t>
  </si>
  <si>
    <t>高放废物的处理处置</t>
  </si>
  <si>
    <t>1030147</t>
  </si>
  <si>
    <t>农业土地开发资金收入</t>
  </si>
  <si>
    <t>2061005</t>
  </si>
  <si>
    <t>乏燃料后处理厂的建设、运行、改造和退役</t>
  </si>
  <si>
    <t>1030148</t>
  </si>
  <si>
    <t>国有土地使用权出让收入</t>
  </si>
  <si>
    <t>2061099</t>
  </si>
  <si>
    <t>其他乏燃料处理处置基金支出</t>
  </si>
  <si>
    <t>103014801</t>
  </si>
  <si>
    <t>土地出让价款收入</t>
  </si>
  <si>
    <t>207</t>
  </si>
  <si>
    <t>文化旅游体育与传媒支出</t>
  </si>
  <si>
    <t>103014802</t>
  </si>
  <si>
    <t>补缴的土地价款</t>
  </si>
  <si>
    <t>20707</t>
  </si>
  <si>
    <t>国家电影事业发展专项资金安排的支出</t>
  </si>
  <si>
    <t>103014803</t>
  </si>
  <si>
    <t>划拨土地收入</t>
  </si>
  <si>
    <t>2070701</t>
  </si>
  <si>
    <t>资助国产影片放映</t>
  </si>
  <si>
    <t>103014898</t>
  </si>
  <si>
    <t>缴纳新增建设用地土地有偿使用费</t>
  </si>
  <si>
    <t>2070702</t>
  </si>
  <si>
    <t>资助影院建设</t>
  </si>
  <si>
    <t>103014899</t>
  </si>
  <si>
    <t>其他土地出让收入</t>
  </si>
  <si>
    <t>2070703</t>
  </si>
  <si>
    <t>资助少数民族语电影译制</t>
  </si>
  <si>
    <t>1030150</t>
  </si>
  <si>
    <t>大中型水库库区基金收入</t>
  </si>
  <si>
    <t>2070704</t>
  </si>
  <si>
    <t>购买农村电影公益性放映版权服务</t>
  </si>
  <si>
    <t>103015002</t>
  </si>
  <si>
    <t>地方大中型水库库区基金收入</t>
  </si>
  <si>
    <t>2070799</t>
  </si>
  <si>
    <t>其他国家电影事业发展专项资金支出</t>
  </si>
  <si>
    <t>1030155</t>
  </si>
  <si>
    <t>彩票公益金收入</t>
  </si>
  <si>
    <t>20709</t>
  </si>
  <si>
    <t>旅游发展基金支出</t>
  </si>
  <si>
    <t>103015501</t>
  </si>
  <si>
    <t>福利彩票公益金收入</t>
  </si>
  <si>
    <t>2070901</t>
  </si>
  <si>
    <t>宣传促销</t>
  </si>
  <si>
    <t>103015502</t>
  </si>
  <si>
    <t>体育彩票公益金收入</t>
  </si>
  <si>
    <t>2070902</t>
  </si>
  <si>
    <t>行业规划</t>
  </si>
  <si>
    <t>1030156</t>
  </si>
  <si>
    <t>城市基础设施配套费收入</t>
  </si>
  <si>
    <t>2070903</t>
  </si>
  <si>
    <t>旅游事业补助</t>
  </si>
  <si>
    <t>1030157</t>
  </si>
  <si>
    <t>小型水库移民扶助基金收入</t>
  </si>
  <si>
    <t>2070904</t>
  </si>
  <si>
    <t>地方旅游开发项目补助</t>
  </si>
  <si>
    <t>1030158</t>
  </si>
  <si>
    <t>国家重大水利工程建设基金收入</t>
  </si>
  <si>
    <t>2070999</t>
  </si>
  <si>
    <t>其他旅游发展基金支出</t>
  </si>
  <si>
    <t>103015803</t>
  </si>
  <si>
    <t>地方重大水利工程建设资金</t>
  </si>
  <si>
    <t>20710</t>
  </si>
  <si>
    <t>国家电影事业发展专项资金对应专项债务收入安排的支出</t>
  </si>
  <si>
    <t>1030159</t>
  </si>
  <si>
    <t>车辆通行费</t>
  </si>
  <si>
    <t>2071001</t>
  </si>
  <si>
    <t>资助城市影院</t>
  </si>
  <si>
    <t>1030175</t>
  </si>
  <si>
    <t>废弃电器电子产品处理基金收入</t>
  </si>
  <si>
    <t>2071099</t>
  </si>
  <si>
    <t>其他国家电影事业发展专项资金对应专项债务收入支出</t>
  </si>
  <si>
    <t>1030178</t>
  </si>
  <si>
    <t>污水处理费收入</t>
  </si>
  <si>
    <t>208</t>
  </si>
  <si>
    <t>社会保障和就业支出</t>
  </si>
  <si>
    <t>1030180</t>
  </si>
  <si>
    <t>彩票发行机构和彩票销售机构的业务费用</t>
  </si>
  <si>
    <t>20822</t>
  </si>
  <si>
    <t>大中型水库移民后期扶持基金支出</t>
  </si>
  <si>
    <t>103018003</t>
  </si>
  <si>
    <t>福利彩票销售机构的业务费用</t>
  </si>
  <si>
    <t>2082201</t>
  </si>
  <si>
    <t>移民补助</t>
  </si>
  <si>
    <t>103018004</t>
  </si>
  <si>
    <t>体育彩票销售机构的业务费用</t>
  </si>
  <si>
    <t>2082202</t>
  </si>
  <si>
    <t>基础设施建设和经济发展</t>
  </si>
  <si>
    <t>103018005</t>
  </si>
  <si>
    <t>彩票兑奖周转金</t>
  </si>
  <si>
    <t>2082299</t>
  </si>
  <si>
    <t>其他大中型水库移民后期扶持基金支出</t>
  </si>
  <si>
    <t>103018006</t>
  </si>
  <si>
    <t>彩票发行销售风险基金</t>
  </si>
  <si>
    <t>20823</t>
  </si>
  <si>
    <t>小型水库移民扶助基金安排的支出</t>
  </si>
  <si>
    <t>103018007</t>
  </si>
  <si>
    <t>彩票市场调控资金收入</t>
  </si>
  <si>
    <t>2082301</t>
  </si>
  <si>
    <t>1030181</t>
  </si>
  <si>
    <t>抗疫特别国债财务基金收入</t>
  </si>
  <si>
    <t>2082302</t>
  </si>
  <si>
    <t>1030199</t>
  </si>
  <si>
    <t>其他政府性基金收入</t>
  </si>
  <si>
    <t>2082399</t>
  </si>
  <si>
    <t>其他小型水库移民扶助基金支出</t>
  </si>
  <si>
    <t>10310</t>
  </si>
  <si>
    <t>专项债务对应项目专项收入</t>
  </si>
  <si>
    <t>20829</t>
  </si>
  <si>
    <t>小型水库移民扶助基金对应专项债务收入安排的支出</t>
  </si>
  <si>
    <t>1031003</t>
  </si>
  <si>
    <t>海南省高等级公路车辆通行附加费专项债务对应项目专项收入</t>
  </si>
  <si>
    <t>2082901</t>
  </si>
  <si>
    <t>1031005</t>
  </si>
  <si>
    <t>国家电影事业发展专项资金专项债务对应项目专项收入</t>
  </si>
  <si>
    <t>2082999</t>
  </si>
  <si>
    <t>其他小型水库移民扶助基金对应专项债务收入安排的支出</t>
  </si>
  <si>
    <t>1031006</t>
  </si>
  <si>
    <t>国有土地使用权出让金专项债务对应项目专项收入</t>
  </si>
  <si>
    <t>211</t>
  </si>
  <si>
    <t>节能环保支出</t>
  </si>
  <si>
    <t>103100601</t>
  </si>
  <si>
    <t>土地储备专项债券对应项目专项收入</t>
  </si>
  <si>
    <t>21160</t>
  </si>
  <si>
    <t>可再生能源电价附加收入安排的支出</t>
  </si>
  <si>
    <t>103100602</t>
  </si>
  <si>
    <t>棚户区改造专项债券对应项目专项收入</t>
  </si>
  <si>
    <t>2116001</t>
  </si>
  <si>
    <t>风力发电补助</t>
  </si>
  <si>
    <t>103100699</t>
  </si>
  <si>
    <t>其他国有土地使用权出让金专项债务对应项目专项收入</t>
  </si>
  <si>
    <t>2116002</t>
  </si>
  <si>
    <t>太阳能发电补助</t>
  </si>
  <si>
    <t>1031008</t>
  </si>
  <si>
    <t>农业土地开发资金专项债务对应项目专项收入</t>
  </si>
  <si>
    <t>2116003</t>
  </si>
  <si>
    <t>生物质能发电补助</t>
  </si>
  <si>
    <t>1031009</t>
  </si>
  <si>
    <t>大中型水库库区基金专项债务对应项目专项收入</t>
  </si>
  <si>
    <t>2116099</t>
  </si>
  <si>
    <t>其他可再生能源电价附加收入安排的支出</t>
  </si>
  <si>
    <t>1031010</t>
  </si>
  <si>
    <t>城市基础设施配套费专项债务对应项目专项收入</t>
  </si>
  <si>
    <t>21161</t>
  </si>
  <si>
    <t>废弃电器电子产品处理基金支出</t>
  </si>
  <si>
    <t>1031011</t>
  </si>
  <si>
    <t>小型水库移民扶助基金专项债务对应项目专项收入</t>
  </si>
  <si>
    <t>2116101</t>
  </si>
  <si>
    <t>回收处理费用补贴</t>
  </si>
  <si>
    <t>1031012</t>
  </si>
  <si>
    <t>国家重大水利工程建设基金专项债务对应项目专项收入</t>
  </si>
  <si>
    <t>2116102</t>
  </si>
  <si>
    <t>信息系统建设</t>
  </si>
  <si>
    <t>1031013</t>
  </si>
  <si>
    <t>车辆通行费专项债务对应项目专项收入</t>
  </si>
  <si>
    <t>2116103</t>
  </si>
  <si>
    <t>基金征管经费</t>
  </si>
  <si>
    <t>103101301</t>
  </si>
  <si>
    <t>政府收费公路专项债券对应项目专项收入</t>
  </si>
  <si>
    <t>2116104</t>
  </si>
  <si>
    <t>其他废弃电器电子产品处理基金支出</t>
  </si>
  <si>
    <t>103101399</t>
  </si>
  <si>
    <t>其他车辆通行费专项债务对应项目专项收入</t>
  </si>
  <si>
    <t>212</t>
  </si>
  <si>
    <t>城乡社区支出</t>
  </si>
  <si>
    <t>1031014</t>
  </si>
  <si>
    <t>污水处理费专项债务对应项目专项收入</t>
  </si>
  <si>
    <t>21208</t>
  </si>
  <si>
    <t>国有土地使用权出让收入安排的支出</t>
  </si>
  <si>
    <t>1031099</t>
  </si>
  <si>
    <t>其他政府性基金专项债务对应项目专项收入</t>
  </si>
  <si>
    <t>2120801</t>
  </si>
  <si>
    <t>征地和拆迁补偿支出</t>
  </si>
  <si>
    <t>103109998</t>
  </si>
  <si>
    <t>其他地方自行试点项目收益专项债券对应项目专项收入</t>
  </si>
  <si>
    <t>2120802</t>
  </si>
  <si>
    <t>土地开发支出</t>
  </si>
  <si>
    <t>103109999</t>
  </si>
  <si>
    <t>2120803</t>
  </si>
  <si>
    <t>城市建设支出</t>
  </si>
  <si>
    <t>2120804</t>
  </si>
  <si>
    <t>农村基础设施建设支出</t>
  </si>
  <si>
    <t>2120805</t>
  </si>
  <si>
    <t>补助被征地农民支出</t>
  </si>
  <si>
    <t>2120806</t>
  </si>
  <si>
    <t>土地出让业务支出</t>
  </si>
  <si>
    <t>2120807</t>
  </si>
  <si>
    <t>廉租住房支出</t>
  </si>
  <si>
    <t>2120809</t>
  </si>
  <si>
    <t>支付破产或改制企业职工安置费</t>
  </si>
  <si>
    <t>2120810</t>
  </si>
  <si>
    <t>棚户区改造支出</t>
  </si>
  <si>
    <t>2120811</t>
  </si>
  <si>
    <t>公共租赁住房支出</t>
  </si>
  <si>
    <t>2120813</t>
  </si>
  <si>
    <t>保障性住房租金补贴</t>
  </si>
  <si>
    <t>2120814</t>
  </si>
  <si>
    <t>农业生产发展支出</t>
  </si>
  <si>
    <t>2120815</t>
  </si>
  <si>
    <t>农村社会事业支出</t>
  </si>
  <si>
    <t>2120816</t>
  </si>
  <si>
    <t>农业农村生态环境支出</t>
  </si>
  <si>
    <t>2120899</t>
  </si>
  <si>
    <t>其他国有土地使用权出让收入安排的支出</t>
  </si>
  <si>
    <t>21210</t>
  </si>
  <si>
    <t>国有土地收益基金安排的支出</t>
  </si>
  <si>
    <t>2121001</t>
  </si>
  <si>
    <t>2121002</t>
  </si>
  <si>
    <t>2121099</t>
  </si>
  <si>
    <t>其他国有土地收益基金支出</t>
  </si>
  <si>
    <t>21211</t>
  </si>
  <si>
    <t>农业土地开发资金安排的支出</t>
  </si>
  <si>
    <t>21213</t>
  </si>
  <si>
    <t>城市基础设施配套费安排的支出</t>
  </si>
  <si>
    <t>2121301</t>
  </si>
  <si>
    <t>城市公共设施</t>
  </si>
  <si>
    <t>2121302</t>
  </si>
  <si>
    <t>城市环境卫生</t>
  </si>
  <si>
    <t>2121303</t>
  </si>
  <si>
    <t>公有房屋</t>
  </si>
  <si>
    <t>2121304</t>
  </si>
  <si>
    <t>城市防洪</t>
  </si>
  <si>
    <t>2121399</t>
  </si>
  <si>
    <t>其他城市基础设施配套费安排的支出</t>
  </si>
  <si>
    <t>21214</t>
  </si>
  <si>
    <t>污水处理费安排的支出</t>
  </si>
  <si>
    <t>2121401</t>
  </si>
  <si>
    <t>污水处理设施建设和运营</t>
  </si>
  <si>
    <t>2121402</t>
  </si>
  <si>
    <t>代征手续费</t>
  </si>
  <si>
    <t>2121499</t>
  </si>
  <si>
    <t>其他污水处理费安排的支出</t>
  </si>
  <si>
    <t>21215</t>
  </si>
  <si>
    <t>土地储备专项债券收入安排的支出</t>
  </si>
  <si>
    <t>2121501</t>
  </si>
  <si>
    <t>2121502</t>
  </si>
  <si>
    <t>2121599</t>
  </si>
  <si>
    <t>其他土地储备专项债券收入安排的支出</t>
  </si>
  <si>
    <t>21216</t>
  </si>
  <si>
    <t>棚户区改造专项债券收入安排的支出</t>
  </si>
  <si>
    <t>2121601</t>
  </si>
  <si>
    <t>2121602</t>
  </si>
  <si>
    <t>2121699</t>
  </si>
  <si>
    <t>其他棚户区改造专项债券收入安排的支出</t>
  </si>
  <si>
    <t>21217</t>
  </si>
  <si>
    <t>城市基础设施配套费对应专项债务收入安排的支出</t>
  </si>
  <si>
    <t>2121701</t>
  </si>
  <si>
    <t>2121702</t>
  </si>
  <si>
    <t>2121703</t>
  </si>
  <si>
    <t>2121704</t>
  </si>
  <si>
    <t>2121799</t>
  </si>
  <si>
    <t>其他城市基础设施配套费对应专项债务收入安排的支出</t>
  </si>
  <si>
    <t>21218</t>
  </si>
  <si>
    <t>污水处理费对应专项债务收入安排的支出</t>
  </si>
  <si>
    <t>2121801</t>
  </si>
  <si>
    <t>2121899</t>
  </si>
  <si>
    <t>其他污水处理费对应专项债务收入安排的支出</t>
  </si>
  <si>
    <t>21219</t>
  </si>
  <si>
    <t>国有土地使用权出让收入对应专项债务收入安排的支出</t>
  </si>
  <si>
    <t>2121901</t>
  </si>
  <si>
    <t>2121902</t>
  </si>
  <si>
    <t>2121903</t>
  </si>
  <si>
    <t>2121904</t>
  </si>
  <si>
    <t>2121905</t>
  </si>
  <si>
    <t>2121906</t>
  </si>
  <si>
    <t>2121907</t>
  </si>
  <si>
    <t>2121999</t>
  </si>
  <si>
    <t>其他国有土地使用权出让收入对应专项债务收入安排的支出</t>
  </si>
  <si>
    <t>213</t>
  </si>
  <si>
    <t>农林水支出</t>
  </si>
  <si>
    <t>21366</t>
  </si>
  <si>
    <t>大中型水库库区基金安排的支出</t>
  </si>
  <si>
    <t>2136601</t>
  </si>
  <si>
    <t>2136602</t>
  </si>
  <si>
    <t>解决移民遗留问题</t>
  </si>
  <si>
    <t>2136603</t>
  </si>
  <si>
    <t>库区防护工程维护</t>
  </si>
  <si>
    <t>2136699</t>
  </si>
  <si>
    <t>其他大中型水库库区基金支出</t>
  </si>
  <si>
    <t>21367</t>
  </si>
  <si>
    <t>三峡水库库区基金支出</t>
  </si>
  <si>
    <t>2136701</t>
  </si>
  <si>
    <t>2136702</t>
  </si>
  <si>
    <t>2136703</t>
  </si>
  <si>
    <t>库区维护和管理</t>
  </si>
  <si>
    <t>2136799</t>
  </si>
  <si>
    <t>其他三峡水库库区基金支出</t>
  </si>
  <si>
    <t>21369</t>
  </si>
  <si>
    <t>国家重大水利工程建设基金安排的支出</t>
  </si>
  <si>
    <t>2136901</t>
  </si>
  <si>
    <t>南水北调工程建设</t>
  </si>
  <si>
    <t>2136902</t>
  </si>
  <si>
    <t>三峡后续工作</t>
  </si>
  <si>
    <t>2136903</t>
  </si>
  <si>
    <t>地方重大水利工程建设</t>
  </si>
  <si>
    <t>2136999</t>
  </si>
  <si>
    <t>其他重大水利工程建设基金支出</t>
  </si>
  <si>
    <t>21370</t>
  </si>
  <si>
    <t>大中型水库库区基金对应专项债务收入安排的支出</t>
  </si>
  <si>
    <t>2137001</t>
  </si>
  <si>
    <t>2137099</t>
  </si>
  <si>
    <t>其他大中型水库库区基金对应专项债务收入支出</t>
  </si>
  <si>
    <t>21371</t>
  </si>
  <si>
    <t>国家重大水利工程建设基金对应专项债务收入安排的支出</t>
  </si>
  <si>
    <t>2137101</t>
  </si>
  <si>
    <t>2137102</t>
  </si>
  <si>
    <t>三峡工程后续工作</t>
  </si>
  <si>
    <t>2137103</t>
  </si>
  <si>
    <t>2137199</t>
  </si>
  <si>
    <t>其他重大水利工程建设基金对应专项债务收入支出</t>
  </si>
  <si>
    <t>214</t>
  </si>
  <si>
    <t>交通运输支出</t>
  </si>
  <si>
    <t>21460</t>
  </si>
  <si>
    <t>海南省高等级公路车辆通行附加费安排的支出</t>
  </si>
  <si>
    <t>2146001</t>
  </si>
  <si>
    <t>公路建设</t>
  </si>
  <si>
    <t>2146002</t>
  </si>
  <si>
    <t>公路养护</t>
  </si>
  <si>
    <t>2146003</t>
  </si>
  <si>
    <t>公路还贷</t>
  </si>
  <si>
    <t>2146099</t>
  </si>
  <si>
    <t>其他海南省高等级公路车辆通行附加费安排的支出</t>
  </si>
  <si>
    <t>21462</t>
  </si>
  <si>
    <t>车辆通行费安排的支出</t>
  </si>
  <si>
    <t>2146201</t>
  </si>
  <si>
    <t>2146202</t>
  </si>
  <si>
    <t>政府还贷公路养护</t>
  </si>
  <si>
    <t>2146203</t>
  </si>
  <si>
    <t>政府还贷公路管理</t>
  </si>
  <si>
    <t>2146299</t>
  </si>
  <si>
    <t>其他车辆通行费安排的支出</t>
  </si>
  <si>
    <t>21464</t>
  </si>
  <si>
    <t>铁路建设基金支出</t>
  </si>
  <si>
    <t>2146401</t>
  </si>
  <si>
    <t>铁路建设投资</t>
  </si>
  <si>
    <t>2146402</t>
  </si>
  <si>
    <t>购置铁路机车车辆</t>
  </si>
  <si>
    <t>2146403</t>
  </si>
  <si>
    <t>铁路还贷</t>
  </si>
  <si>
    <t>2146404</t>
  </si>
  <si>
    <t>建设项目铺底资金</t>
  </si>
  <si>
    <t>2146405</t>
  </si>
  <si>
    <t>勘测设计</t>
  </si>
  <si>
    <t>2146406</t>
  </si>
  <si>
    <t>注册资本金</t>
  </si>
  <si>
    <t>2146407</t>
  </si>
  <si>
    <t>周转资金</t>
  </si>
  <si>
    <t>2146499</t>
  </si>
  <si>
    <t>其他铁路建设基金支出</t>
  </si>
  <si>
    <t>21468</t>
  </si>
  <si>
    <t>船舶油污损害赔偿基金支出</t>
  </si>
  <si>
    <t>2146801</t>
  </si>
  <si>
    <t>应急处置费用</t>
  </si>
  <si>
    <t>2146802</t>
  </si>
  <si>
    <t>控制清除污染</t>
  </si>
  <si>
    <t>2146803</t>
  </si>
  <si>
    <t>损失补偿</t>
  </si>
  <si>
    <t>2146804</t>
  </si>
  <si>
    <t>生态恢复</t>
  </si>
  <si>
    <t>2146805</t>
  </si>
  <si>
    <t>监视监测</t>
  </si>
  <si>
    <t>2146899</t>
  </si>
  <si>
    <t>其他船舶油污损害赔偿基金支出</t>
  </si>
  <si>
    <t>21469</t>
  </si>
  <si>
    <t>民航发展基金支出</t>
  </si>
  <si>
    <t>2146901</t>
  </si>
  <si>
    <t>民航机场建设</t>
  </si>
  <si>
    <t>2146902</t>
  </si>
  <si>
    <t>空管系统建设</t>
  </si>
  <si>
    <t>2146903</t>
  </si>
  <si>
    <t>民航安全</t>
  </si>
  <si>
    <t>2146904</t>
  </si>
  <si>
    <t>航线和机场补贴</t>
  </si>
  <si>
    <t>2146906</t>
  </si>
  <si>
    <t>民航节能减排</t>
  </si>
  <si>
    <t>2146907</t>
  </si>
  <si>
    <t>通用航空发展</t>
  </si>
  <si>
    <t>2146908</t>
  </si>
  <si>
    <t>征管经费</t>
  </si>
  <si>
    <t>2146909</t>
  </si>
  <si>
    <t>民航科教和信息建设</t>
  </si>
  <si>
    <t>2146999</t>
  </si>
  <si>
    <t>其他民航发展基金支出</t>
  </si>
  <si>
    <t>21470</t>
  </si>
  <si>
    <t>海南省高等级公路车辆通行附加费对应专项债务收入安排的支出</t>
  </si>
  <si>
    <t>2147001</t>
  </si>
  <si>
    <t>2147099</t>
  </si>
  <si>
    <t>其他海南省高等级公路车辆通行附加费对应专项债务收入安排的支出</t>
  </si>
  <si>
    <t>21471</t>
  </si>
  <si>
    <t>政府收费公路专项债券收入安排的支出</t>
  </si>
  <si>
    <t>2147101</t>
  </si>
  <si>
    <t>2147199</t>
  </si>
  <si>
    <t>其他政府收费公路专项债券收入安排的支出</t>
  </si>
  <si>
    <t>21472</t>
  </si>
  <si>
    <t>车辆通行费对应专项债务收入安排的支出</t>
  </si>
  <si>
    <t>215</t>
  </si>
  <si>
    <t>资源勘探工业信息等支出</t>
  </si>
  <si>
    <t>21562</t>
  </si>
  <si>
    <t>农网还贷资金支出</t>
  </si>
  <si>
    <t>2156201</t>
  </si>
  <si>
    <t>中央农网还贷资金支出</t>
  </si>
  <si>
    <t>2156202</t>
  </si>
  <si>
    <t>地方农网还贷资金支出</t>
  </si>
  <si>
    <t>2156299</t>
  </si>
  <si>
    <t>其他农网还贷资金支出</t>
  </si>
  <si>
    <t>217</t>
  </si>
  <si>
    <t>金融支出</t>
  </si>
  <si>
    <t>2170402</t>
  </si>
  <si>
    <t>中央特别国债经营基金支出</t>
  </si>
  <si>
    <t>2170403</t>
  </si>
  <si>
    <t>中央特别国债经营基金财务支出</t>
  </si>
  <si>
    <t>229</t>
  </si>
  <si>
    <t>其他支出</t>
  </si>
  <si>
    <t>22904</t>
  </si>
  <si>
    <t>其他政府性基金及对应专项债务收入安排的支出</t>
  </si>
  <si>
    <t>2290401</t>
  </si>
  <si>
    <t>其他政府性基金安排的支出</t>
  </si>
  <si>
    <t>2290402</t>
  </si>
  <si>
    <t>其他地方自行试点项目收益专项债券收入安排的支出</t>
  </si>
  <si>
    <t>2290403</t>
  </si>
  <si>
    <t>其他政府性基金债务收入安排的支出</t>
  </si>
  <si>
    <t>22908</t>
  </si>
  <si>
    <t>彩票发行销售机构业务费安排的支出</t>
  </si>
  <si>
    <t>2290802</t>
  </si>
  <si>
    <t>福利彩票发行机构的业务费支出</t>
  </si>
  <si>
    <t>2290803</t>
  </si>
  <si>
    <t>体育彩票发行机构的业务费支出</t>
  </si>
  <si>
    <t>2290804</t>
  </si>
  <si>
    <t>福利彩票销售机构的业务费支出</t>
  </si>
  <si>
    <t>2290805</t>
  </si>
  <si>
    <t>体育彩票销售机构的业务费支出</t>
  </si>
  <si>
    <t>2290806</t>
  </si>
  <si>
    <t>彩票兑奖周转金支出</t>
  </si>
  <si>
    <t>2290807</t>
  </si>
  <si>
    <t>彩票发行销售风险基金支出</t>
  </si>
  <si>
    <t>2290808</t>
  </si>
  <si>
    <t>彩票市场调控资金支出</t>
  </si>
  <si>
    <t>2290899</t>
  </si>
  <si>
    <t>其他彩票发行销售机构业务费安排的支出</t>
  </si>
  <si>
    <t>22909</t>
  </si>
  <si>
    <t>抗疫特别国债财务基金支出</t>
  </si>
  <si>
    <t>抗疫特别国债经营基金支出</t>
  </si>
  <si>
    <t>22960</t>
  </si>
  <si>
    <t>彩票公益金安排的支出</t>
  </si>
  <si>
    <t>2296001</t>
  </si>
  <si>
    <t>用于补充全国社会保障基金的彩票公益金支出</t>
  </si>
  <si>
    <t>2296002</t>
  </si>
  <si>
    <t>用于社会福利的彩票公益金支出</t>
  </si>
  <si>
    <t>2296003</t>
  </si>
  <si>
    <t>用于体育事业的彩票公益金支出</t>
  </si>
  <si>
    <t>2296004</t>
  </si>
  <si>
    <t>用于教育事业的彩票公益金支出</t>
  </si>
  <si>
    <t>2296005</t>
  </si>
  <si>
    <t>用于红十字事业的彩票公益金支出</t>
  </si>
  <si>
    <t>2296006</t>
  </si>
  <si>
    <t>用于残疾人事业的彩票公益金支出</t>
  </si>
  <si>
    <t>2296010</t>
  </si>
  <si>
    <t>用于文化事业的彩票公益金支出</t>
  </si>
  <si>
    <t>2296011</t>
  </si>
  <si>
    <t>用于巩固脱贫攻坚成果衔接乡村振兴的彩票公益金支出</t>
  </si>
  <si>
    <t>2296012</t>
  </si>
  <si>
    <t>用于法律援助的彩票公益金支出</t>
  </si>
  <si>
    <t>2296013</t>
  </si>
  <si>
    <t>用于城乡医疗救助的彩票公益金支出</t>
  </si>
  <si>
    <t>2296099</t>
  </si>
  <si>
    <t>用于其他社会公益事业的彩票公益金支出</t>
  </si>
  <si>
    <t>232</t>
  </si>
  <si>
    <t>债务付息支出</t>
  </si>
  <si>
    <t>23204</t>
  </si>
  <si>
    <t>地方政府专项债务付息支出</t>
  </si>
  <si>
    <t>2320401</t>
  </si>
  <si>
    <t>海南省高等级公路车辆通行附加费债务付息支出</t>
  </si>
  <si>
    <t>2320405</t>
  </si>
  <si>
    <t>国家电影事业发展专项资金债务付息支出</t>
  </si>
  <si>
    <t>2320411</t>
  </si>
  <si>
    <t>国有土地使用权出让金债务付息支出</t>
  </si>
  <si>
    <t>2320413</t>
  </si>
  <si>
    <t>农业土地开发资金债务付息支出</t>
  </si>
  <si>
    <t>2320414</t>
  </si>
  <si>
    <t>大中型水库库区基金债务付息支出</t>
  </si>
  <si>
    <t>2320416</t>
  </si>
  <si>
    <t>城市基础设施配套费债务付息支出</t>
  </si>
  <si>
    <t>2320417</t>
  </si>
  <si>
    <t>小型水库移民扶助基金债务付息支出</t>
  </si>
  <si>
    <t>2320418</t>
  </si>
  <si>
    <t>国家重大水利工程建设基金债务付息支出</t>
  </si>
  <si>
    <t>2320419</t>
  </si>
  <si>
    <t>车辆通行费债务付息支出</t>
  </si>
  <si>
    <t>2320420</t>
  </si>
  <si>
    <t>污水处理费债务付息支出</t>
  </si>
  <si>
    <t>2320431</t>
  </si>
  <si>
    <t>土地储备专项债券付息支出</t>
  </si>
  <si>
    <t>2320432</t>
  </si>
  <si>
    <t>政府收费公路专项债券付息支出</t>
  </si>
  <si>
    <t>2320433</t>
  </si>
  <si>
    <t>棚户区改造专项债券付息支出</t>
  </si>
  <si>
    <t>2320498</t>
  </si>
  <si>
    <t>其他地方自行试点项目收益专项债券付息支出</t>
  </si>
  <si>
    <t>2320499</t>
  </si>
  <si>
    <t>其他政府性基金债务付息支出</t>
  </si>
  <si>
    <t>233</t>
  </si>
  <si>
    <t>债务发行费用支出</t>
  </si>
  <si>
    <t>23304</t>
  </si>
  <si>
    <t>地方政府专项债务发行费用支出</t>
  </si>
  <si>
    <t>2330401</t>
  </si>
  <si>
    <t>海南省高等级公路车辆通行附加费债务发行费用支出</t>
  </si>
  <si>
    <t>2330405</t>
  </si>
  <si>
    <t>国家电影事业发展专项资金债务发行费用支出</t>
  </si>
  <si>
    <t>2330411</t>
  </si>
  <si>
    <t>国有土地使用权出让金债务发行费用支出</t>
  </si>
  <si>
    <t>2330413</t>
  </si>
  <si>
    <t>农业土地开发资金债务发行费用支出</t>
  </si>
  <si>
    <t>2330414</t>
  </si>
  <si>
    <t>大中型水库库区基金债务发行费用支出</t>
  </si>
  <si>
    <t>2330416</t>
  </si>
  <si>
    <t>城市基础设施配套费债务发行费用支出</t>
  </si>
  <si>
    <t>2330417</t>
  </si>
  <si>
    <t>小型水库移民扶助基金债务发行费用支出</t>
  </si>
  <si>
    <t>2330418</t>
  </si>
  <si>
    <t>国家重大水利工程建设基金债务发行费用支出</t>
  </si>
  <si>
    <t>2330419</t>
  </si>
  <si>
    <t>车辆通行费债务发行费用支出</t>
  </si>
  <si>
    <t>2330420</t>
  </si>
  <si>
    <t>污水处理费债务发行费用支出</t>
  </si>
  <si>
    <t>2330431</t>
  </si>
  <si>
    <t>土地储备专项债券发行费用支出</t>
  </si>
  <si>
    <t>2330432</t>
  </si>
  <si>
    <t>政府收费公路专项债券发行费用支出</t>
  </si>
  <si>
    <t>2330433</t>
  </si>
  <si>
    <t>棚户区改造专项债券发行费用支出</t>
  </si>
  <si>
    <t>2330498</t>
  </si>
  <si>
    <t>其他地方自行试点项目收益专项债券发行费用支出</t>
  </si>
  <si>
    <t>2330499</t>
  </si>
  <si>
    <t>其他政府性基金债务发行费用支出</t>
  </si>
  <si>
    <t>234</t>
  </si>
  <si>
    <t>抗疫特别国债安排的支出</t>
  </si>
  <si>
    <t>23401</t>
  </si>
  <si>
    <t>基础设施建设</t>
  </si>
  <si>
    <t>2340101</t>
  </si>
  <si>
    <t>公共卫生体系建设</t>
  </si>
  <si>
    <t>2340102</t>
  </si>
  <si>
    <t>重大疫情防控救治体系建设</t>
  </si>
  <si>
    <t>2340103</t>
  </si>
  <si>
    <t>粮食安全</t>
  </si>
  <si>
    <t>2340104</t>
  </si>
  <si>
    <t>能源安全</t>
  </si>
  <si>
    <t>2340105</t>
  </si>
  <si>
    <t>应急物资保障</t>
  </si>
  <si>
    <t>2340106</t>
  </si>
  <si>
    <t>产业链改造升级</t>
  </si>
  <si>
    <t>2340107</t>
  </si>
  <si>
    <t>城镇老旧小区改造</t>
  </si>
  <si>
    <t>2340108</t>
  </si>
  <si>
    <t>生态环境治理</t>
  </si>
  <si>
    <t>2340109</t>
  </si>
  <si>
    <t>交通基础设施建设</t>
  </si>
  <si>
    <t>2340110</t>
  </si>
  <si>
    <t>市政设施建设</t>
  </si>
  <si>
    <t>2340111</t>
  </si>
  <si>
    <t>重大区域规划基础设施建设</t>
  </si>
  <si>
    <t>2340199</t>
  </si>
  <si>
    <t>其他基础设施建设</t>
  </si>
  <si>
    <t>23402</t>
  </si>
  <si>
    <t>抗疫相关支出</t>
  </si>
  <si>
    <t>2340201</t>
  </si>
  <si>
    <t>减免房租补贴</t>
  </si>
  <si>
    <t>2340202</t>
  </si>
  <si>
    <t>重点企业贷款贴息</t>
  </si>
  <si>
    <t>2340203</t>
  </si>
  <si>
    <t>创业担保贷款贴息</t>
  </si>
  <si>
    <t>2340204</t>
  </si>
  <si>
    <t>援企稳岗补贴</t>
  </si>
  <si>
    <t>2340205</t>
  </si>
  <si>
    <t>困难群众基本生活补助</t>
  </si>
  <si>
    <t>2340299</t>
  </si>
  <si>
    <t>其他抗疫相关支出</t>
  </si>
  <si>
    <t>地方本级收入合计</t>
  </si>
  <si>
    <t>地方本级支出合计</t>
  </si>
  <si>
    <t>105</t>
  </si>
  <si>
    <t>债务收入</t>
  </si>
  <si>
    <t>230</t>
  </si>
  <si>
    <t>转移性支出</t>
  </si>
  <si>
    <t>10504</t>
  </si>
  <si>
    <t>地方政府债务收入</t>
  </si>
  <si>
    <t>23004</t>
  </si>
  <si>
    <t>政府性基金转移支付</t>
  </si>
  <si>
    <t>1050402</t>
  </si>
  <si>
    <t>专项债务收入</t>
  </si>
  <si>
    <t>23006</t>
  </si>
  <si>
    <t>上解支出</t>
  </si>
  <si>
    <t>2300603</t>
  </si>
  <si>
    <t>政府性基金上解支出</t>
  </si>
  <si>
    <t>110</t>
  </si>
  <si>
    <t>转移性收入</t>
  </si>
  <si>
    <t>23008</t>
  </si>
  <si>
    <t>调出资金</t>
  </si>
  <si>
    <t>11004</t>
  </si>
  <si>
    <t>政府性基金转移支付收入</t>
  </si>
  <si>
    <t>2300802</t>
  </si>
  <si>
    <t>政府性基金预算调出资金</t>
  </si>
  <si>
    <t>11006</t>
  </si>
  <si>
    <t>上解收入</t>
  </si>
  <si>
    <t>23009</t>
  </si>
  <si>
    <t>年终结余</t>
  </si>
  <si>
    <t>1100603</t>
  </si>
  <si>
    <t>政府性基金上解收入</t>
  </si>
  <si>
    <t>2300902</t>
  </si>
  <si>
    <t>政府性基金年终结余</t>
  </si>
  <si>
    <t>11008</t>
  </si>
  <si>
    <t>上年结余收入</t>
  </si>
  <si>
    <t>23011</t>
  </si>
  <si>
    <t>债务转贷支出</t>
  </si>
  <si>
    <t>1100802</t>
  </si>
  <si>
    <t>政府性基金预算上年结余收入</t>
  </si>
  <si>
    <t>11009</t>
  </si>
  <si>
    <t>调入资金</t>
  </si>
  <si>
    <t>1100902</t>
  </si>
  <si>
    <t>调入政府性基金预算资金</t>
  </si>
  <si>
    <t>110090299</t>
  </si>
  <si>
    <t>其他调入政府性基金预算资金</t>
  </si>
  <si>
    <t>11011</t>
  </si>
  <si>
    <t>债务转贷收入</t>
  </si>
  <si>
    <t>231</t>
  </si>
  <si>
    <t>债务还本支出</t>
  </si>
  <si>
    <t>1101102</t>
  </si>
  <si>
    <t>地方政府专项债务转贷收入</t>
  </si>
  <si>
    <t>23104</t>
  </si>
  <si>
    <t>地方政府专项债务还本支出</t>
  </si>
  <si>
    <t>收入总计</t>
  </si>
  <si>
    <t>支出总计</t>
  </si>
  <si>
    <t>表九之二</t>
  </si>
  <si>
    <t>收支大类</t>
  </si>
  <si>
    <t>上年
预算数</t>
  </si>
  <si>
    <t>上年
执行数</t>
  </si>
  <si>
    <t>收支对象级次</t>
  </si>
  <si>
    <t>金额小计</t>
  </si>
  <si>
    <t>省级</t>
  </si>
  <si>
    <t>地市级</t>
  </si>
  <si>
    <t>中央级</t>
  </si>
  <si>
    <t>收入类</t>
  </si>
  <si>
    <t>支出类</t>
  </si>
  <si>
    <t>表九之三</t>
  </si>
  <si>
    <t>基础设建设和发展</t>
  </si>
  <si>
    <t>表十</t>
  </si>
  <si>
    <t>2024年政府性基金预算支出资金来源表</t>
  </si>
  <si>
    <t>合计</t>
  </si>
  <si>
    <t>当年地方本
级收入安排</t>
  </si>
  <si>
    <t>政府性基金转
移支付收入安排</t>
  </si>
  <si>
    <t>上年结余</t>
  </si>
  <si>
    <t>政府债务资金</t>
  </si>
  <si>
    <t>其他资金</t>
  </si>
</sst>
</file>

<file path=xl/styles.xml><?xml version="1.0" encoding="utf-8"?>
<styleSheet xmlns="http://schemas.openxmlformats.org/spreadsheetml/2006/main">
  <numFmts count="3">
    <numFmt numFmtId="176" formatCode="0_ ;[Red]\-0\ ;"/>
    <numFmt numFmtId="177" formatCode="0.0%_ ;[Red]\-0.0%\ ;"/>
    <numFmt numFmtId="178" formatCode="0.0%_ ;[Red]\-0.0%\ ;\ "/>
  </numFmts>
  <fonts count="33">
    <font>
      <sz val="11"/>
      <color rgb="FF000000"/>
      <name val="宋体"/>
      <charset val="134"/>
      <scheme val="minor"/>
    </font>
    <font>
      <sz val="11"/>
      <color indexed="8"/>
      <name val="宋体"/>
      <charset val="134"/>
    </font>
    <font>
      <sz val="11"/>
      <color indexed="10"/>
      <name val="宋体"/>
      <charset val="134"/>
    </font>
    <font>
      <sz val="28"/>
      <name val="宋体"/>
      <charset val="134"/>
    </font>
    <font>
      <sz val="16"/>
      <name val="宋体"/>
      <charset val="134"/>
    </font>
    <font>
      <sz val="12"/>
      <name val="宋体"/>
      <charset val="134"/>
    </font>
    <font>
      <sz val="11"/>
      <name val="Times New Roman"/>
      <family val="1"/>
    </font>
    <font>
      <sz val="11"/>
      <color indexed="8"/>
      <name val="仿宋_GB2312"/>
      <family val="1"/>
      <charset val="134"/>
    </font>
    <font>
      <sz val="11"/>
      <color indexed="8"/>
      <name val="Times New Roman"/>
      <family val="1"/>
    </font>
    <font>
      <sz val="11"/>
      <name val="黑体"/>
      <family val="3"/>
      <charset val="134"/>
    </font>
    <font>
      <sz val="12"/>
      <name val="黑体"/>
      <family val="3"/>
      <charset val="134"/>
    </font>
    <font>
      <sz val="11"/>
      <name val="仿宋_GB2312"/>
      <family val="1"/>
      <charset val="134"/>
    </font>
    <font>
      <b/>
      <sz val="11"/>
      <name val="仿宋_GB2312"/>
      <family val="1"/>
      <charset val="134"/>
    </font>
    <font>
      <sz val="11"/>
      <color indexed="8"/>
      <name val="Times New Roman"/>
      <family val="1"/>
    </font>
    <font>
      <sz val="11"/>
      <color indexed="8"/>
      <name val="黑体"/>
      <family val="3"/>
      <charset val="134"/>
    </font>
    <font>
      <sz val="18"/>
      <name val="Times New Roman"/>
      <family val="1"/>
    </font>
    <font>
      <sz val="28"/>
      <color indexed="8"/>
      <name val="宋体"/>
      <charset val="134"/>
    </font>
    <font>
      <sz val="16"/>
      <color indexed="8"/>
      <name val="宋体"/>
      <charset val="134"/>
    </font>
    <font>
      <sz val="12"/>
      <color indexed="8"/>
      <name val="黑体"/>
      <family val="3"/>
      <charset val="134"/>
    </font>
    <font>
      <b/>
      <sz val="11"/>
      <color indexed="8"/>
      <name val="仿宋_GB2312"/>
      <family val="1"/>
      <charset val="134"/>
    </font>
    <font>
      <sz val="18"/>
      <color indexed="8"/>
      <name val="Times New Roman"/>
      <family val="1"/>
    </font>
    <font>
      <sz val="11"/>
      <color indexed="8"/>
      <name val="Times"/>
      <family val="1"/>
    </font>
    <font>
      <sz val="11"/>
      <color indexed="8"/>
      <name val="Times"/>
      <family val="1"/>
    </font>
    <font>
      <b/>
      <sz val="11"/>
      <color indexed="8"/>
      <name val="Times New Roman"/>
      <family val="1"/>
    </font>
    <font>
      <sz val="11"/>
      <color indexed="8"/>
      <name val="黑体"/>
      <family val="3"/>
      <charset val="134"/>
    </font>
    <font>
      <sz val="12"/>
      <color indexed="8"/>
      <name val="黑体"/>
      <family val="3"/>
      <charset val="134"/>
    </font>
    <font>
      <sz val="18"/>
      <color indexed="8"/>
      <name val="Times New Roman"/>
      <family val="1"/>
    </font>
    <font>
      <sz val="11"/>
      <color indexed="8"/>
      <name val="仿宋_GB2312"/>
      <family val="1"/>
      <charset val="134"/>
    </font>
    <font>
      <b/>
      <sz val="11"/>
      <color indexed="8"/>
      <name val="Times New Roman"/>
      <family val="1"/>
    </font>
    <font>
      <sz val="11"/>
      <color indexed="8"/>
      <name val="宋体"/>
      <charset val="134"/>
    </font>
    <font>
      <sz val="10"/>
      <color indexed="8"/>
      <name val="Times New Roman"/>
      <family val="1"/>
    </font>
    <font>
      <b/>
      <sz val="9"/>
      <color indexed="81"/>
      <name val="宋体"/>
      <charset val="134"/>
    </font>
    <font>
      <sz val="9"/>
      <name val="宋体"/>
      <charset val="134"/>
    </font>
  </fonts>
  <fills count="9">
    <fill>
      <patternFill patternType="none"/>
    </fill>
    <fill>
      <patternFill patternType="gray125"/>
    </fill>
    <fill>
      <patternFill patternType="solid">
        <fgColor indexed="22"/>
      </patternFill>
    </fill>
    <fill>
      <patternFill patternType="solid">
        <fgColor indexed="9"/>
        <bgColor indexed="64"/>
      </patternFill>
    </fill>
    <fill>
      <patternFill patternType="solid">
        <fgColor indexed="55"/>
      </patternFill>
    </fill>
    <fill>
      <patternFill patternType="solid">
        <fgColor theme="0"/>
        <bgColor indexed="64"/>
      </patternFill>
    </fill>
    <fill>
      <patternFill patternType="solid">
        <fgColor theme="0" tint="-0.12997833185827204"/>
        <bgColor indexed="64"/>
      </patternFill>
    </fill>
    <fill>
      <patternFill patternType="solid">
        <fgColor rgb="FFBFBFBF"/>
      </patternFill>
    </fill>
    <fill>
      <patternFill patternType="solid">
        <fgColor rgb="FFD8D8D8"/>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74">
    <xf numFmtId="0" fontId="0" fillId="0" borderId="0">
      <alignment vertical="top"/>
    </xf>
    <xf numFmtId="176" fontId="6" fillId="5" borderId="10">
      <alignment vertical="center" shrinkToFit="1"/>
      <protection locked="0"/>
    </xf>
    <xf numFmtId="0" fontId="5" fillId="0" borderId="0">
      <alignment vertical="center"/>
    </xf>
    <xf numFmtId="0" fontId="5" fillId="0" borderId="0"/>
    <xf numFmtId="176" fontId="6" fillId="5" borderId="10">
      <alignment vertical="center" shrinkToFit="1"/>
      <protection locked="0"/>
    </xf>
    <xf numFmtId="0" fontId="6" fillId="5" borderId="10">
      <alignment horizontal="center" vertical="center" wrapText="1"/>
    </xf>
    <xf numFmtId="0" fontId="6" fillId="5" borderId="10">
      <alignment vertical="center"/>
    </xf>
    <xf numFmtId="178" fontId="6" fillId="6" borderId="10">
      <alignment vertical="center" shrinkToFit="1"/>
    </xf>
    <xf numFmtId="0" fontId="6" fillId="0" borderId="10">
      <alignment vertical="center"/>
    </xf>
    <xf numFmtId="176" fontId="6" fillId="5" borderId="10">
      <alignment vertical="center" shrinkToFit="1"/>
      <protection locked="0"/>
    </xf>
    <xf numFmtId="0" fontId="11" fillId="0" borderId="10">
      <alignment vertical="center"/>
    </xf>
    <xf numFmtId="0" fontId="6" fillId="5" borderId="10">
      <alignment vertical="center"/>
    </xf>
    <xf numFmtId="0" fontId="6" fillId="5" borderId="10">
      <alignment vertical="center"/>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6" fillId="5"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49" fontId="11" fillId="0" borderId="10">
      <alignment vertical="center"/>
      <protection locked="0"/>
    </xf>
    <xf numFmtId="0" fontId="5" fillId="0" borderId="0">
      <alignment vertical="center"/>
    </xf>
    <xf numFmtId="0" fontId="5" fillId="0" borderId="0"/>
    <xf numFmtId="176" fontId="6" fillId="5" borderId="10">
      <alignment vertical="center" shrinkToFit="1"/>
      <protection locked="0"/>
    </xf>
    <xf numFmtId="0" fontId="9" fillId="5" borderId="10">
      <alignment vertical="center" indent="6"/>
    </xf>
    <xf numFmtId="0" fontId="5" fillId="0" borderId="0">
      <alignment vertical="center"/>
    </xf>
    <xf numFmtId="0" fontId="5" fillId="0" borderId="0"/>
    <xf numFmtId="176" fontId="6" fillId="5" borderId="10">
      <alignment vertical="center" shrinkToFit="1"/>
      <protection locked="0"/>
    </xf>
    <xf numFmtId="0" fontId="15" fillId="5" borderId="0">
      <alignment horizontal="center" vertical="center"/>
    </xf>
    <xf numFmtId="0" fontId="15" fillId="5" borderId="0">
      <alignment horizontal="center" vertical="center" wrapText="1"/>
    </xf>
    <xf numFmtId="0" fontId="9" fillId="5" borderId="11">
      <alignment horizontal="center" vertical="center" wrapText="1"/>
    </xf>
    <xf numFmtId="0" fontId="9" fillId="5" borderId="12">
      <alignment horizontal="center" vertical="center" wrapText="1"/>
    </xf>
    <xf numFmtId="0" fontId="9" fillId="5" borderId="10">
      <alignment horizontal="center" vertical="center" wrapText="1"/>
    </xf>
    <xf numFmtId="0" fontId="9" fillId="5" borderId="12">
      <alignment horizontal="center" vertical="center"/>
    </xf>
    <xf numFmtId="0" fontId="9" fillId="5" borderId="13">
      <alignment horizontal="center" vertical="center" wrapText="1"/>
    </xf>
    <xf numFmtId="0" fontId="9" fillId="5" borderId="14">
      <alignment horizontal="center" vertical="center" wrapText="1"/>
    </xf>
    <xf numFmtId="176" fontId="6" fillId="5" borderId="10">
      <alignment vertical="center" shrinkToFit="1"/>
    </xf>
    <xf numFmtId="0" fontId="9" fillId="5" borderId="0">
      <alignment vertical="center"/>
    </xf>
    <xf numFmtId="0" fontId="10" fillId="5" borderId="0">
      <alignment vertical="center"/>
    </xf>
    <xf numFmtId="0" fontId="11" fillId="5" borderId="10">
      <alignment vertical="center"/>
    </xf>
    <xf numFmtId="176" fontId="6" fillId="5" borderId="10">
      <alignment vertical="center" shrinkToFit="1"/>
      <protection locked="0"/>
    </xf>
    <xf numFmtId="0" fontId="11" fillId="5" borderId="10">
      <alignment vertical="center"/>
    </xf>
    <xf numFmtId="0" fontId="11" fillId="5" borderId="10">
      <alignment vertical="center"/>
      <protection locked="0"/>
    </xf>
    <xf numFmtId="0" fontId="12" fillId="5" borderId="10">
      <alignment vertical="center" indent="4"/>
    </xf>
    <xf numFmtId="0" fontId="11" fillId="5" borderId="0">
      <alignment horizontal="right" vertical="center" wrapText="1"/>
    </xf>
    <xf numFmtId="0" fontId="5" fillId="0" borderId="0">
      <alignment vertical="center"/>
    </xf>
    <xf numFmtId="0" fontId="5" fillId="0" borderId="0"/>
    <xf numFmtId="0" fontId="4" fillId="7" borderId="15">
      <alignment horizontal="left" vertical="center"/>
    </xf>
    <xf numFmtId="0" fontId="3" fillId="0" borderId="0">
      <alignment horizontal="center" vertical="center"/>
    </xf>
    <xf numFmtId="0" fontId="3" fillId="0" borderId="0">
      <alignment vertical="center"/>
    </xf>
    <xf numFmtId="0" fontId="4" fillId="7" borderId="15">
      <alignment horizontal="left" vertical="center"/>
    </xf>
    <xf numFmtId="0" fontId="4" fillId="8" borderId="15">
      <alignment horizontal="left" vertical="center"/>
    </xf>
    <xf numFmtId="0" fontId="4" fillId="8" borderId="15">
      <alignment horizontal="left" vertical="center"/>
    </xf>
    <xf numFmtId="0" fontId="4" fillId="0" borderId="15">
      <alignment horizontal="left" vertical="center"/>
      <protection locked="0"/>
    </xf>
  </cellStyleXfs>
  <cellXfs count="150">
    <xf numFmtId="0" fontId="0" fillId="0" borderId="0" xfId="0" applyNumberFormat="1" applyFont="1">
      <alignment vertical="top"/>
    </xf>
    <xf numFmtId="0" fontId="17" fillId="4" borderId="6" xfId="70" applyFont="1" applyFill="1" applyBorder="1">
      <alignment horizontal="left" vertical="center"/>
    </xf>
    <xf numFmtId="0" fontId="17" fillId="2" borderId="6" xfId="71" applyFont="1" applyFill="1" applyBorder="1">
      <alignment horizontal="left" vertical="center"/>
    </xf>
    <xf numFmtId="0" fontId="17" fillId="2" borderId="6" xfId="72" applyFont="1" applyFill="1" applyBorder="1">
      <alignment horizontal="left" vertical="center"/>
    </xf>
    <xf numFmtId="0" fontId="17" fillId="0" borderId="6" xfId="73" applyFont="1" applyBorder="1">
      <alignment horizontal="left" vertical="center"/>
      <protection locked="0"/>
    </xf>
    <xf numFmtId="0" fontId="8" fillId="3" borderId="1" xfId="6" applyFont="1" applyFill="1" applyBorder="1">
      <alignment vertical="center"/>
    </xf>
    <xf numFmtId="176" fontId="8" fillId="3" borderId="1" xfId="9" applyNumberFormat="1" applyFont="1" applyFill="1" applyBorder="1">
      <alignment vertical="center" shrinkToFit="1"/>
      <protection locked="0"/>
    </xf>
    <xf numFmtId="0" fontId="8" fillId="3" borderId="1" xfId="11" applyFont="1" applyFill="1" applyBorder="1">
      <alignment vertical="center"/>
    </xf>
    <xf numFmtId="0" fontId="8" fillId="3" borderId="1" xfId="12" applyFont="1" applyFill="1" applyBorder="1">
      <alignment vertical="center"/>
    </xf>
    <xf numFmtId="49" fontId="8" fillId="3" borderId="1" xfId="29" applyNumberFormat="1" applyFont="1" applyFill="1" applyBorder="1">
      <alignment vertical="center"/>
      <protection locked="0"/>
    </xf>
    <xf numFmtId="49" fontId="8" fillId="3" borderId="1" xfId="30" applyNumberFormat="1" applyFont="1" applyFill="1" applyBorder="1">
      <alignment vertical="center"/>
      <protection locked="0"/>
    </xf>
    <xf numFmtId="49" fontId="8" fillId="3" borderId="1" xfId="31" applyNumberFormat="1" applyFont="1" applyFill="1" applyBorder="1">
      <alignment vertical="center"/>
      <protection locked="0"/>
    </xf>
    <xf numFmtId="49" fontId="8" fillId="3" borderId="1" xfId="32" applyNumberFormat="1" applyFont="1" applyFill="1" applyBorder="1">
      <alignment vertical="center"/>
      <protection locked="0"/>
    </xf>
    <xf numFmtId="49" fontId="8" fillId="3" borderId="1" xfId="33" applyNumberFormat="1" applyFont="1" applyFill="1" applyBorder="1">
      <alignment vertical="center"/>
      <protection locked="0"/>
    </xf>
    <xf numFmtId="49" fontId="8" fillId="3" borderId="1" xfId="34" applyNumberFormat="1" applyFont="1" applyFill="1" applyBorder="1">
      <alignment vertical="center"/>
      <protection locked="0"/>
    </xf>
    <xf numFmtId="49" fontId="8" fillId="3" borderId="1" xfId="13" applyNumberFormat="1" applyFont="1" applyFill="1" applyBorder="1">
      <alignment vertical="center"/>
      <protection locked="0"/>
    </xf>
    <xf numFmtId="49" fontId="8" fillId="3" borderId="1" xfId="14" applyNumberFormat="1" applyFont="1" applyFill="1" applyBorder="1">
      <alignment vertical="center"/>
      <protection locked="0"/>
    </xf>
    <xf numFmtId="49" fontId="8" fillId="3" borderId="1" xfId="15" applyNumberFormat="1" applyFont="1" applyFill="1" applyBorder="1">
      <alignment vertical="center"/>
      <protection locked="0"/>
    </xf>
    <xf numFmtId="49" fontId="8" fillId="3" borderId="1" xfId="16" applyNumberFormat="1" applyFont="1" applyFill="1" applyBorder="1">
      <alignment vertical="center"/>
      <protection locked="0"/>
    </xf>
    <xf numFmtId="49" fontId="8" fillId="3" borderId="1" xfId="17" applyNumberFormat="1" applyFont="1" applyFill="1" applyBorder="1">
      <alignment vertical="center"/>
      <protection locked="0"/>
    </xf>
    <xf numFmtId="49" fontId="8" fillId="3" borderId="1" xfId="18" applyNumberFormat="1" applyFont="1" applyFill="1" applyBorder="1">
      <alignment vertical="center"/>
      <protection locked="0"/>
    </xf>
    <xf numFmtId="49" fontId="8" fillId="3" borderId="1" xfId="19" applyNumberFormat="1" applyFont="1" applyFill="1" applyBorder="1">
      <alignment vertical="center"/>
      <protection locked="0"/>
    </xf>
    <xf numFmtId="49" fontId="8" fillId="3" borderId="1" xfId="20" applyNumberFormat="1" applyFont="1" applyFill="1" applyBorder="1">
      <alignment vertical="center"/>
      <protection locked="0"/>
    </xf>
    <xf numFmtId="176" fontId="8" fillId="3" borderId="1" xfId="56" applyNumberFormat="1" applyFont="1" applyFill="1" applyBorder="1">
      <alignment vertical="center" shrinkToFit="1"/>
    </xf>
    <xf numFmtId="0" fontId="14" fillId="3" borderId="0" xfId="57" applyFont="1" applyFill="1">
      <alignment vertical="center"/>
    </xf>
    <xf numFmtId="0" fontId="18" fillId="3" borderId="0" xfId="58" applyFont="1" applyFill="1">
      <alignment vertical="center"/>
    </xf>
    <xf numFmtId="0" fontId="7" fillId="3" borderId="1" xfId="59" applyFont="1" applyFill="1" applyBorder="1">
      <alignment vertical="center"/>
    </xf>
    <xf numFmtId="176" fontId="8" fillId="3" borderId="1" xfId="60" applyNumberFormat="1" applyFont="1" applyFill="1" applyBorder="1">
      <alignment vertical="center" shrinkToFit="1"/>
      <protection locked="0"/>
    </xf>
    <xf numFmtId="0" fontId="7" fillId="3" borderId="1" xfId="61" applyFont="1" applyFill="1" applyBorder="1">
      <alignment vertical="center"/>
    </xf>
    <xf numFmtId="0" fontId="7" fillId="3" borderId="1" xfId="62" applyFont="1" applyFill="1" applyBorder="1">
      <alignment vertical="center"/>
      <protection locked="0"/>
    </xf>
    <xf numFmtId="0" fontId="19" fillId="3" borderId="1" xfId="63" applyFont="1" applyFill="1" applyBorder="1">
      <alignment vertical="center" indent="4"/>
    </xf>
    <xf numFmtId="0" fontId="7" fillId="3" borderId="0" xfId="64" applyFont="1" applyFill="1">
      <alignment horizontal="right" vertical="center" wrapText="1"/>
    </xf>
    <xf numFmtId="0" fontId="0" fillId="0" borderId="0" xfId="0" applyFont="1">
      <alignment vertical="top"/>
    </xf>
    <xf numFmtId="0" fontId="17" fillId="4" borderId="6" xfId="0" applyFont="1" applyFill="1" applyBorder="1" applyAlignment="1">
      <alignment horizontal="left" vertical="center"/>
    </xf>
    <xf numFmtId="0" fontId="17" fillId="2" borderId="6" xfId="0" applyFont="1" applyFill="1" applyBorder="1" applyAlignment="1">
      <alignment horizontal="left" vertical="center"/>
    </xf>
    <xf numFmtId="0" fontId="17" fillId="0" borderId="6" xfId="0" applyFont="1" applyBorder="1" applyAlignment="1">
      <alignment horizontal="left" vertical="center"/>
    </xf>
    <xf numFmtId="0" fontId="17" fillId="4" borderId="6" xfId="67" applyFont="1" applyFill="1" applyBorder="1">
      <alignment horizontal="left" vertical="center"/>
    </xf>
    <xf numFmtId="0" fontId="8" fillId="3" borderId="1" xfId="46" applyFont="1" applyFill="1" applyBorder="1" applyAlignment="1">
      <alignment vertical="center"/>
    </xf>
    <xf numFmtId="0" fontId="8" fillId="3" borderId="1" xfId="45" applyFont="1" applyFill="1" applyBorder="1">
      <alignment vertical="center"/>
    </xf>
    <xf numFmtId="176" fontId="8" fillId="3" borderId="1" xfId="45" applyNumberFormat="1" applyFont="1" applyFill="1" applyBorder="1" applyAlignment="1">
      <alignment vertical="center" shrinkToFit="1"/>
    </xf>
    <xf numFmtId="176" fontId="8" fillId="3" borderId="1" xfId="46" applyNumberFormat="1" applyFont="1" applyFill="1" applyBorder="1" applyAlignment="1">
      <alignment vertical="center" shrinkToFit="1"/>
    </xf>
    <xf numFmtId="177" fontId="8" fillId="3" borderId="1" xfId="46" applyNumberFormat="1" applyFont="1" applyFill="1" applyBorder="1" applyAlignment="1">
      <alignment horizontal="right" vertical="center"/>
    </xf>
    <xf numFmtId="0" fontId="8" fillId="3" borderId="1" xfId="0" applyFont="1" applyFill="1" applyBorder="1" applyAlignment="1">
      <alignment horizontal="left" vertical="center"/>
    </xf>
    <xf numFmtId="0" fontId="21" fillId="3" borderId="1" xfId="0" applyFont="1" applyFill="1" applyBorder="1" applyAlignment="1">
      <alignment horizontal="left" vertical="center"/>
    </xf>
    <xf numFmtId="176" fontId="8" fillId="3" borderId="0" xfId="46" applyNumberFormat="1" applyFont="1" applyFill="1" applyAlignment="1">
      <alignment vertical="center" shrinkToFit="1"/>
    </xf>
    <xf numFmtId="178" fontId="8" fillId="3" borderId="1" xfId="46" applyNumberFormat="1" applyFont="1" applyFill="1" applyBorder="1" applyAlignment="1">
      <alignment horizontal="right" vertical="center"/>
    </xf>
    <xf numFmtId="0" fontId="23" fillId="3" borderId="1" xfId="46" applyFont="1" applyFill="1" applyBorder="1" applyAlignment="1">
      <alignment vertical="center"/>
    </xf>
    <xf numFmtId="0" fontId="28" fillId="3" borderId="1" xfId="3" applyFont="1" applyFill="1" applyBorder="1" applyAlignment="1">
      <alignment vertical="center"/>
    </xf>
    <xf numFmtId="1" fontId="13" fillId="3" borderId="1" xfId="3" applyNumberFormat="1" applyFont="1" applyFill="1" applyBorder="1" applyAlignment="1">
      <alignment vertical="center"/>
    </xf>
    <xf numFmtId="2" fontId="13" fillId="3" borderId="1" xfId="2" applyNumberFormat="1" applyFont="1" applyFill="1" applyBorder="1" applyAlignment="1">
      <alignment vertical="center" shrinkToFit="1"/>
    </xf>
    <xf numFmtId="2" fontId="13" fillId="3" borderId="1" xfId="42" applyNumberFormat="1" applyFont="1" applyFill="1" applyBorder="1" applyAlignment="1">
      <alignment vertical="center" shrinkToFit="1"/>
    </xf>
    <xf numFmtId="2" fontId="13" fillId="3" borderId="1" xfId="41" applyNumberFormat="1" applyFont="1" applyFill="1" applyBorder="1" applyAlignment="1">
      <alignment vertical="center" shrinkToFit="1"/>
    </xf>
    <xf numFmtId="2" fontId="0" fillId="3" borderId="1" xfId="42" applyNumberFormat="1" applyFont="1" applyFill="1" applyBorder="1" applyAlignment="1">
      <alignment vertical="center"/>
    </xf>
    <xf numFmtId="2" fontId="13" fillId="3" borderId="1" xfId="66" applyNumberFormat="1" applyFont="1" applyFill="1" applyBorder="1" applyAlignment="1">
      <alignment vertical="center" shrinkToFit="1"/>
    </xf>
    <xf numFmtId="2" fontId="13" fillId="3" borderId="3" xfId="66" applyNumberFormat="1" applyFont="1" applyFill="1" applyBorder="1" applyAlignment="1">
      <alignment vertical="center" shrinkToFit="1"/>
    </xf>
    <xf numFmtId="0" fontId="8" fillId="3" borderId="1" xfId="66" applyFont="1" applyFill="1" applyBorder="1" applyAlignment="1">
      <alignment vertical="center"/>
    </xf>
    <xf numFmtId="0" fontId="14" fillId="3" borderId="0" xfId="46" applyFont="1" applyFill="1" applyAlignment="1">
      <alignment vertical="center"/>
    </xf>
    <xf numFmtId="0" fontId="18" fillId="3" borderId="0" xfId="46" applyFont="1" applyFill="1" applyAlignment="1">
      <alignment vertical="center"/>
    </xf>
    <xf numFmtId="0" fontId="18" fillId="3" borderId="0" xfId="46" applyFont="1" applyFill="1"/>
    <xf numFmtId="10" fontId="18" fillId="3" borderId="0" xfId="46" applyNumberFormat="1" applyFont="1" applyFill="1"/>
    <xf numFmtId="0" fontId="1" fillId="3" borderId="0" xfId="0" applyFont="1" applyFill="1" applyAlignment="1">
      <alignment vertical="center"/>
    </xf>
    <xf numFmtId="0" fontId="0" fillId="3" borderId="0" xfId="0" applyNumberFormat="1" applyFont="1" applyFill="1">
      <alignment vertical="top"/>
    </xf>
    <xf numFmtId="0" fontId="2" fillId="3" borderId="0" xfId="46" applyFont="1" applyFill="1" applyAlignment="1">
      <alignment vertical="center"/>
    </xf>
    <xf numFmtId="10" fontId="7" fillId="3" borderId="0" xfId="46" applyNumberFormat="1" applyFont="1" applyFill="1" applyAlignment="1">
      <alignment horizontal="right" vertical="center"/>
    </xf>
    <xf numFmtId="0" fontId="8" fillId="3" borderId="1" xfId="46" applyFont="1" applyFill="1" applyBorder="1" applyAlignment="1">
      <alignment horizontal="center" vertical="center" wrapText="1"/>
    </xf>
    <xf numFmtId="10" fontId="8" fillId="3" borderId="1" xfId="45" applyNumberFormat="1" applyFont="1" applyFill="1" applyBorder="1" applyAlignment="1">
      <alignment horizontal="center" vertical="center" wrapText="1"/>
    </xf>
    <xf numFmtId="0" fontId="13" fillId="3" borderId="0" xfId="0" applyFont="1" applyFill="1" applyAlignment="1">
      <alignment vertical="center"/>
    </xf>
    <xf numFmtId="2" fontId="13" fillId="3" borderId="1" xfId="45" applyNumberFormat="1" applyFont="1" applyFill="1" applyBorder="1" applyAlignment="1">
      <alignment vertical="center" shrinkToFit="1"/>
    </xf>
    <xf numFmtId="10" fontId="13" fillId="3" borderId="1" xfId="46" applyNumberFormat="1" applyFont="1" applyFill="1" applyBorder="1" applyAlignment="1">
      <alignment vertical="center" shrinkToFit="1"/>
    </xf>
    <xf numFmtId="2" fontId="13" fillId="3" borderId="1" xfId="46" applyNumberFormat="1" applyFont="1" applyFill="1" applyBorder="1" applyAlignment="1">
      <alignment vertical="center" shrinkToFit="1"/>
    </xf>
    <xf numFmtId="0" fontId="7" fillId="3" borderId="1" xfId="46" applyFont="1" applyFill="1" applyBorder="1" applyAlignment="1">
      <alignment vertical="center"/>
    </xf>
    <xf numFmtId="0" fontId="1" fillId="3" borderId="1" xfId="0" applyFont="1" applyFill="1" applyBorder="1" applyAlignment="1">
      <alignment vertical="center"/>
    </xf>
    <xf numFmtId="2" fontId="13" fillId="3" borderId="1" xfId="0" applyNumberFormat="1" applyFont="1" applyFill="1" applyBorder="1" applyAlignment="1">
      <alignment vertical="center"/>
    </xf>
    <xf numFmtId="10" fontId="13" fillId="3" borderId="1" xfId="0" applyNumberFormat="1" applyFont="1" applyFill="1" applyBorder="1" applyAlignment="1">
      <alignment vertical="center"/>
    </xf>
    <xf numFmtId="0" fontId="21" fillId="3" borderId="1" xfId="0" applyFont="1" applyFill="1" applyBorder="1" applyAlignment="1">
      <alignment vertical="center"/>
    </xf>
    <xf numFmtId="2" fontId="22" fillId="3" borderId="1" xfId="0" applyNumberFormat="1" applyFont="1" applyFill="1" applyBorder="1" applyAlignment="1">
      <alignment vertical="center"/>
    </xf>
    <xf numFmtId="10" fontId="22" fillId="3" borderId="1" xfId="0" applyNumberFormat="1" applyFont="1" applyFill="1" applyBorder="1" applyAlignment="1">
      <alignment vertical="center"/>
    </xf>
    <xf numFmtId="2" fontId="13" fillId="3" borderId="0" xfId="46" applyNumberFormat="1" applyFont="1" applyFill="1" applyAlignment="1">
      <alignment vertical="center" shrinkToFit="1"/>
    </xf>
    <xf numFmtId="178" fontId="8" fillId="3" borderId="1" xfId="46" applyNumberFormat="1" applyFont="1" applyFill="1" applyBorder="1" applyAlignment="1">
      <alignment vertical="center" shrinkToFit="1"/>
    </xf>
    <xf numFmtId="0" fontId="24" fillId="3" borderId="0" xfId="3" applyFont="1" applyFill="1" applyAlignment="1">
      <alignment vertical="center"/>
    </xf>
    <xf numFmtId="0" fontId="0" fillId="3" borderId="0" xfId="0" applyFont="1" applyFill="1" applyAlignment="1">
      <alignment vertical="center"/>
    </xf>
    <xf numFmtId="0" fontId="25" fillId="3" borderId="0" xfId="3" applyFont="1" applyFill="1" applyAlignment="1">
      <alignment vertical="center"/>
    </xf>
    <xf numFmtId="0" fontId="25" fillId="3" borderId="0" xfId="3" applyFont="1" applyFill="1"/>
    <xf numFmtId="10" fontId="25" fillId="3" borderId="0" xfId="3" applyNumberFormat="1" applyFont="1" applyFill="1"/>
    <xf numFmtId="10" fontId="27" fillId="3" borderId="0" xfId="3" applyNumberFormat="1" applyFont="1" applyFill="1" applyAlignment="1">
      <alignment horizontal="right" vertical="center"/>
    </xf>
    <xf numFmtId="0" fontId="13" fillId="3" borderId="1" xfId="3" applyFont="1" applyFill="1" applyBorder="1" applyAlignment="1">
      <alignment horizontal="center" vertical="center" wrapText="1"/>
    </xf>
    <xf numFmtId="2" fontId="13" fillId="3" borderId="1" xfId="0" applyNumberFormat="1" applyFont="1" applyFill="1" applyBorder="1" applyAlignment="1">
      <alignment vertical="center" shrinkToFit="1"/>
    </xf>
    <xf numFmtId="10" fontId="13" fillId="3" borderId="1" xfId="3" applyNumberFormat="1" applyFont="1" applyFill="1" applyBorder="1" applyAlignment="1">
      <alignment vertical="center" shrinkToFit="1"/>
    </xf>
    <xf numFmtId="0" fontId="24" fillId="3" borderId="0" xfId="42" applyFont="1" applyFill="1" applyAlignment="1">
      <alignment vertical="center"/>
    </xf>
    <xf numFmtId="0" fontId="25" fillId="3" borderId="0" xfId="42" applyFont="1" applyFill="1" applyAlignment="1">
      <alignment vertical="center"/>
    </xf>
    <xf numFmtId="0" fontId="25" fillId="3" borderId="0" xfId="42" applyFont="1" applyFill="1"/>
    <xf numFmtId="10" fontId="25" fillId="3" borderId="0" xfId="42" applyNumberFormat="1" applyFont="1" applyFill="1"/>
    <xf numFmtId="10" fontId="27" fillId="3" borderId="0" xfId="42" applyNumberFormat="1" applyFont="1" applyFill="1" applyAlignment="1">
      <alignment horizontal="right" vertical="center"/>
    </xf>
    <xf numFmtId="0" fontId="13" fillId="3" borderId="1" xfId="42" applyFont="1" applyFill="1" applyBorder="1" applyAlignment="1">
      <alignment horizontal="center" vertical="center" wrapText="1"/>
    </xf>
    <xf numFmtId="0" fontId="13" fillId="3" borderId="1" xfId="41" applyFont="1" applyFill="1" applyBorder="1" applyAlignment="1">
      <alignment horizontal="center" vertical="center" wrapText="1"/>
    </xf>
    <xf numFmtId="0" fontId="8" fillId="3" borderId="1" xfId="8" applyFont="1" applyFill="1" applyBorder="1">
      <alignment vertical="center"/>
    </xf>
    <xf numFmtId="10" fontId="13" fillId="3" borderId="1" xfId="42" applyNumberFormat="1" applyFont="1" applyFill="1" applyBorder="1" applyAlignment="1">
      <alignment vertical="center" shrinkToFit="1"/>
    </xf>
    <xf numFmtId="0" fontId="7" fillId="3" borderId="1" xfId="10" applyFont="1" applyFill="1" applyBorder="1">
      <alignment vertical="center"/>
    </xf>
    <xf numFmtId="49" fontId="7" fillId="3" borderId="1" xfId="35" applyNumberFormat="1" applyFont="1" applyFill="1" applyBorder="1">
      <alignment vertical="center"/>
      <protection locked="0"/>
    </xf>
    <xf numFmtId="178" fontId="8" fillId="3" borderId="1" xfId="7" applyNumberFormat="1" applyFont="1" applyFill="1" applyBorder="1">
      <alignment vertical="center" shrinkToFit="1"/>
    </xf>
    <xf numFmtId="49" fontId="7" fillId="3" borderId="1" xfId="36" applyNumberFormat="1" applyFont="1" applyFill="1" applyBorder="1">
      <alignment vertical="center"/>
      <protection locked="0"/>
    </xf>
    <xf numFmtId="49" fontId="7" fillId="3" borderId="1" xfId="37" applyNumberFormat="1" applyFont="1" applyFill="1" applyBorder="1">
      <alignment vertical="center"/>
      <protection locked="0"/>
    </xf>
    <xf numFmtId="49" fontId="7" fillId="3" borderId="1" xfId="38" applyNumberFormat="1" applyFont="1" applyFill="1" applyBorder="1">
      <alignment vertical="center"/>
      <protection locked="0"/>
    </xf>
    <xf numFmtId="49" fontId="7" fillId="3" borderId="1" xfId="39" applyNumberFormat="1" applyFont="1" applyFill="1" applyBorder="1">
      <alignment vertical="center"/>
      <protection locked="0"/>
    </xf>
    <xf numFmtId="49" fontId="7" fillId="3" borderId="1" xfId="40" applyNumberFormat="1" applyFont="1" applyFill="1" applyBorder="1">
      <alignment vertical="center"/>
      <protection locked="0"/>
    </xf>
    <xf numFmtId="0" fontId="29" fillId="3" borderId="1" xfId="0" applyFont="1" applyFill="1" applyBorder="1" applyAlignment="1">
      <alignment horizontal="left" vertical="center"/>
    </xf>
    <xf numFmtId="2" fontId="0" fillId="3" borderId="1" xfId="0" applyNumberFormat="1" applyFont="1" applyFill="1" applyBorder="1" applyAlignment="1">
      <alignment vertical="center"/>
    </xf>
    <xf numFmtId="10" fontId="0" fillId="3" borderId="1" xfId="0" applyNumberFormat="1" applyFont="1" applyFill="1" applyBorder="1" applyAlignment="1">
      <alignment vertical="center"/>
    </xf>
    <xf numFmtId="0" fontId="29" fillId="3" borderId="1" xfId="42" applyFont="1" applyFill="1" applyBorder="1" applyAlignment="1">
      <alignment horizontal="left" vertical="center"/>
    </xf>
    <xf numFmtId="0" fontId="8" fillId="3" borderId="1" xfId="42" applyFont="1" applyFill="1" applyBorder="1" applyAlignment="1">
      <alignment horizontal="left" vertical="center"/>
    </xf>
    <xf numFmtId="10" fontId="0" fillId="3" borderId="1" xfId="42" applyNumberFormat="1" applyFont="1" applyFill="1" applyBorder="1" applyAlignment="1">
      <alignment vertical="center"/>
    </xf>
    <xf numFmtId="49" fontId="7" fillId="3" borderId="1" xfId="21" applyNumberFormat="1" applyFont="1" applyFill="1" applyBorder="1">
      <alignment vertical="center"/>
      <protection locked="0"/>
    </xf>
    <xf numFmtId="49" fontId="7" fillId="3" borderId="1" xfId="22" applyNumberFormat="1" applyFont="1" applyFill="1" applyBorder="1">
      <alignment vertical="center"/>
      <protection locked="0"/>
    </xf>
    <xf numFmtId="49" fontId="7" fillId="3" borderId="1" xfId="23" applyNumberFormat="1" applyFont="1" applyFill="1" applyBorder="1">
      <alignment vertical="center"/>
      <protection locked="0"/>
    </xf>
    <xf numFmtId="49" fontId="7" fillId="3" borderId="1" xfId="24" applyNumberFormat="1" applyFont="1" applyFill="1" applyBorder="1">
      <alignment vertical="center"/>
      <protection locked="0"/>
    </xf>
    <xf numFmtId="49" fontId="7" fillId="3" borderId="1" xfId="25" applyNumberFormat="1" applyFont="1" applyFill="1" applyBorder="1">
      <alignment vertical="center"/>
      <protection locked="0"/>
    </xf>
    <xf numFmtId="49" fontId="7" fillId="3" borderId="1" xfId="26" applyNumberFormat="1" applyFont="1" applyFill="1" applyBorder="1">
      <alignment vertical="center"/>
      <protection locked="0"/>
    </xf>
    <xf numFmtId="49" fontId="7" fillId="3" borderId="1" xfId="27" applyNumberFormat="1" applyFont="1" applyFill="1" applyBorder="1">
      <alignment vertical="center"/>
      <protection locked="0"/>
    </xf>
    <xf numFmtId="49" fontId="7" fillId="3" borderId="1" xfId="28" applyNumberFormat="1" applyFont="1" applyFill="1" applyBorder="1">
      <alignment vertical="center"/>
      <protection locked="0"/>
    </xf>
    <xf numFmtId="49" fontId="13" fillId="3" borderId="1" xfId="66" applyNumberFormat="1" applyFont="1" applyFill="1" applyBorder="1" applyAlignment="1">
      <alignment horizontal="left" vertical="center"/>
    </xf>
    <xf numFmtId="49" fontId="13" fillId="3" borderId="1" xfId="66" applyNumberFormat="1" applyFont="1" applyFill="1" applyBorder="1" applyAlignment="1">
      <alignment vertical="center"/>
    </xf>
    <xf numFmtId="49" fontId="13" fillId="3" borderId="1" xfId="65" applyNumberFormat="1" applyFont="1" applyFill="1" applyBorder="1" applyAlignment="1">
      <alignment vertical="center" wrapText="1"/>
    </xf>
    <xf numFmtId="0" fontId="8" fillId="3" borderId="1" xfId="0" applyFont="1" applyFill="1" applyBorder="1" applyAlignment="1">
      <alignment vertical="center"/>
    </xf>
    <xf numFmtId="2" fontId="0" fillId="3" borderId="1" xfId="0" applyNumberFormat="1" applyFont="1" applyFill="1" applyBorder="1" applyAlignment="1">
      <alignment vertical="center" wrapText="1"/>
    </xf>
    <xf numFmtId="49" fontId="30" fillId="3" borderId="1" xfId="66" applyNumberFormat="1" applyFont="1" applyFill="1" applyBorder="1" applyAlignment="1">
      <alignment vertical="center"/>
    </xf>
    <xf numFmtId="0" fontId="16" fillId="0" borderId="0" xfId="68" applyFont="1">
      <alignment horizontal="center" vertical="center"/>
    </xf>
    <xf numFmtId="0" fontId="16" fillId="0" borderId="0" xfId="69" applyFont="1">
      <alignment vertical="center"/>
    </xf>
    <xf numFmtId="0" fontId="14" fillId="3" borderId="1" xfId="44" applyFont="1" applyFill="1" applyBorder="1" applyAlignment="1">
      <alignment horizontal="center" vertical="center"/>
    </xf>
    <xf numFmtId="0" fontId="14" fillId="3" borderId="1" xfId="46" applyFont="1" applyFill="1" applyBorder="1" applyAlignment="1">
      <alignment horizontal="center" vertical="center"/>
    </xf>
    <xf numFmtId="0" fontId="8" fillId="3" borderId="1" xfId="46" applyFont="1" applyFill="1" applyBorder="1" applyAlignment="1">
      <alignment horizontal="center" vertical="center" wrapText="1"/>
    </xf>
    <xf numFmtId="10" fontId="20" fillId="3" borderId="0" xfId="46" applyNumberFormat="1" applyFont="1" applyFill="1" applyAlignment="1">
      <alignment horizontal="center" vertical="center"/>
    </xf>
    <xf numFmtId="0" fontId="8" fillId="3" borderId="1" xfId="46" applyFont="1" applyFill="1" applyBorder="1" applyAlignment="1">
      <alignment horizontal="center" vertical="center"/>
    </xf>
    <xf numFmtId="0" fontId="13" fillId="3" borderId="1" xfId="3" applyFont="1" applyFill="1" applyBorder="1" applyAlignment="1">
      <alignment horizontal="center" vertical="center" wrapText="1"/>
    </xf>
    <xf numFmtId="10" fontId="26" fillId="3" borderId="0" xfId="3" applyNumberFormat="1" applyFont="1" applyFill="1" applyAlignment="1">
      <alignment horizontal="center" vertical="center"/>
    </xf>
    <xf numFmtId="0" fontId="13" fillId="3" borderId="7"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3" fillId="3" borderId="2" xfId="2" applyFont="1" applyFill="1" applyBorder="1" applyAlignment="1">
      <alignment horizontal="center" vertical="center" wrapText="1"/>
    </xf>
    <xf numFmtId="0" fontId="13" fillId="3" borderId="3" xfId="2" applyFont="1" applyFill="1" applyBorder="1" applyAlignment="1">
      <alignment horizontal="center" vertical="center" wrapText="1"/>
    </xf>
    <xf numFmtId="0" fontId="13" fillId="3" borderId="1" xfId="42" applyFont="1" applyFill="1" applyBorder="1" applyAlignment="1">
      <alignment horizontal="center" vertical="center" wrapText="1"/>
    </xf>
    <xf numFmtId="10" fontId="26" fillId="3" borderId="0" xfId="42" applyNumberFormat="1" applyFont="1" applyFill="1" applyAlignment="1">
      <alignment horizontal="center" vertical="center"/>
    </xf>
    <xf numFmtId="0" fontId="13" fillId="3" borderId="1" xfId="5" applyFont="1" applyFill="1" applyBorder="1">
      <alignment horizontal="center" vertical="center" wrapText="1"/>
    </xf>
    <xf numFmtId="0" fontId="20" fillId="3" borderId="0" xfId="48" applyFont="1" applyFill="1">
      <alignment horizontal="center" vertical="center"/>
    </xf>
    <xf numFmtId="0" fontId="20" fillId="3" borderId="0" xfId="49" applyFont="1" applyFill="1">
      <alignment horizontal="center" vertical="center" wrapText="1"/>
    </xf>
    <xf numFmtId="0" fontId="14" fillId="3" borderId="1" xfId="52" applyFont="1" applyFill="1" applyBorder="1">
      <alignment horizontal="center" vertical="center" wrapText="1"/>
    </xf>
    <xf numFmtId="0" fontId="14" fillId="3" borderId="2" xfId="50" applyFont="1" applyFill="1" applyBorder="1">
      <alignment horizontal="center" vertical="center" wrapText="1"/>
    </xf>
    <xf numFmtId="0" fontId="14" fillId="3" borderId="3" xfId="51" applyFont="1" applyFill="1" applyBorder="1">
      <alignment horizontal="center" vertical="center" wrapText="1"/>
    </xf>
    <xf numFmtId="0" fontId="14" fillId="3" borderId="3" xfId="53" applyFont="1" applyFill="1" applyBorder="1">
      <alignment horizontal="center" vertical="center"/>
    </xf>
    <xf numFmtId="0" fontId="14" fillId="3" borderId="4" xfId="54" applyFont="1" applyFill="1" applyBorder="1">
      <alignment horizontal="center" vertical="center" wrapText="1"/>
    </xf>
    <xf numFmtId="0" fontId="14" fillId="3" borderId="5" xfId="55" applyFont="1" applyFill="1" applyBorder="1">
      <alignment horizontal="center" vertical="center" wrapText="1"/>
    </xf>
  </cellXfs>
  <cellStyles count="74">
    <cellStyle name="表九之二___builtInStyle100" xfId="1"/>
    <cellStyle name="表九之二_常规 11" xfId="2"/>
    <cellStyle name="表九之二_常规 2" xfId="3"/>
    <cellStyle name="表九之三（其它收支录入表）___builtInStyle100" xfId="4"/>
    <cellStyle name="表九之三（其它收支录入表）___builtInStyle111" xfId="5"/>
    <cellStyle name="表九之三（其它收支录入表）___builtInStyle34" xfId="6"/>
    <cellStyle name="表九之三（其它收支录入表）___builtInStyle41" xfId="7"/>
    <cellStyle name="表九之三（其它收支录入表）___builtInStyle63" xfId="8"/>
    <cellStyle name="表九之三（其它收支录入表）___builtInStyle64" xfId="9"/>
    <cellStyle name="表九之三（其它收支录入表）___builtInStyle65" xfId="10"/>
    <cellStyle name="表九之三（其它收支录入表）___builtInStyle69" xfId="11"/>
    <cellStyle name="表九之三（其它收支录入表）___builtInStyle91" xfId="12"/>
    <cellStyle name="表九之三（其它收支录入表）___builtInStyle96_1" xfId="13"/>
    <cellStyle name="表九之三（其它收支录入表）___builtInStyle96_2" xfId="14"/>
    <cellStyle name="表九之三（其它收支录入表）___builtInStyle96_3" xfId="15"/>
    <cellStyle name="表九之三（其它收支录入表）___builtInStyle96_4" xfId="16"/>
    <cellStyle name="表九之三（其它收支录入表）___builtInStyle96_5" xfId="17"/>
    <cellStyle name="表九之三（其它收支录入表）___builtInStyle96_6" xfId="18"/>
    <cellStyle name="表九之三（其它收支录入表）___builtInStyle96_7" xfId="19"/>
    <cellStyle name="表九之三（其它收支录入表）___builtInStyle96_8" xfId="20"/>
    <cellStyle name="表九之三（其它收支录入表）___builtInStyle97_1" xfId="21"/>
    <cellStyle name="表九之三（其它收支录入表）___builtInStyle97_2" xfId="22"/>
    <cellStyle name="表九之三（其它收支录入表）___builtInStyle97_3" xfId="23"/>
    <cellStyle name="表九之三（其它收支录入表）___builtInStyle97_4" xfId="24"/>
    <cellStyle name="表九之三（其它收支录入表）___builtInStyle97_5" xfId="25"/>
    <cellStyle name="表九之三（其它收支录入表）___builtInStyle97_6" xfId="26"/>
    <cellStyle name="表九之三（其它收支录入表）___builtInStyle97_7" xfId="27"/>
    <cellStyle name="表九之三（其它收支录入表）___builtInStyle97_8" xfId="28"/>
    <cellStyle name="表九之三（其它收支录入表）___builtInStyle98_1" xfId="29"/>
    <cellStyle name="表九之三（其它收支录入表）___builtInStyle98_2" xfId="30"/>
    <cellStyle name="表九之三（其它收支录入表）___builtInStyle98_3" xfId="31"/>
    <cellStyle name="表九之三（其它收支录入表）___builtInStyle98_4" xfId="32"/>
    <cellStyle name="表九之三（其它收支录入表）___builtInStyle98_5" xfId="33"/>
    <cellStyle name="表九之三（其它收支录入表）___builtInStyle98_6" xfId="34"/>
    <cellStyle name="表九之三（其它收支录入表）___builtInStyle99_1" xfId="35"/>
    <cellStyle name="表九之三（其它收支录入表）___builtInStyle99_2" xfId="36"/>
    <cellStyle name="表九之三（其它收支录入表）___builtInStyle99_3" xfId="37"/>
    <cellStyle name="表九之三（其它收支录入表）___builtInStyle99_4" xfId="38"/>
    <cellStyle name="表九之三（其它收支录入表）___builtInStyle99_5" xfId="39"/>
    <cellStyle name="表九之三（其它收支录入表）___builtInStyle99_6" xfId="40"/>
    <cellStyle name="表九之三（其它收支录入表）_常规 11" xfId="41"/>
    <cellStyle name="表九之三（其它收支录入表）_常规 2" xfId="42"/>
    <cellStyle name="表九之一（汇总表）___builtInStyle100" xfId="43"/>
    <cellStyle name="表九之一（汇总表）___builtInStyle108" xfId="44"/>
    <cellStyle name="表九之一（汇总表）_常规 11" xfId="45"/>
    <cellStyle name="表九之一（汇总表）_常规 2" xfId="46"/>
    <cellStyle name="表十___builtInStyle100" xfId="47"/>
    <cellStyle name="表十___builtInStyle102" xfId="48"/>
    <cellStyle name="表十___builtInStyle103" xfId="49"/>
    <cellStyle name="表十___builtInStyle107" xfId="50"/>
    <cellStyle name="表十___builtInStyle109" xfId="51"/>
    <cellStyle name="表十___builtInStyle110" xfId="52"/>
    <cellStyle name="表十___builtInStyle116" xfId="53"/>
    <cellStyle name="表十___builtInStyle117" xfId="54"/>
    <cellStyle name="表十___builtInStyle118" xfId="55"/>
    <cellStyle name="表十___builtInStyle38" xfId="56"/>
    <cellStyle name="表十___builtInStyle46" xfId="57"/>
    <cellStyle name="表十___builtInStyle47" xfId="58"/>
    <cellStyle name="表十___builtInStyle49" xfId="59"/>
    <cellStyle name="表十___builtInStyle50" xfId="60"/>
    <cellStyle name="表十___builtInStyle54" xfId="61"/>
    <cellStyle name="表十___builtInStyle56" xfId="62"/>
    <cellStyle name="表十___builtInStyle58" xfId="63"/>
    <cellStyle name="表十___builtInStyle60" xfId="64"/>
    <cellStyle name="表十_常规 11" xfId="65"/>
    <cellStyle name="表十_常规 2" xfId="66"/>
    <cellStyle name="常规" xfId="0" builtinId="0"/>
    <cellStyle name="封面___builtInStyle100" xfId="67"/>
    <cellStyle name="封面___builtInStyle94" xfId="68"/>
    <cellStyle name="封面___builtInStyle95" xfId="69"/>
    <cellStyle name="封面___builtInStyle96" xfId="70"/>
    <cellStyle name="封面___builtInStyle97" xfId="71"/>
    <cellStyle name="封面___builtInStyle98" xfId="72"/>
    <cellStyle name="封面___builtInStyle99" xfId="7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5"/>
  <sheetViews>
    <sheetView showGridLines="0" zoomScale="65" workbookViewId="0">
      <selection activeCell="D5" sqref="D5"/>
    </sheetView>
  </sheetViews>
  <sheetFormatPr defaultColWidth="8" defaultRowHeight="15" customHeight="1"/>
  <cols>
    <col min="1" max="1" width="32.625" customWidth="1"/>
    <col min="2" max="2" width="50" customWidth="1"/>
    <col min="3" max="3" width="32.625" customWidth="1"/>
    <col min="4" max="4" width="50" customWidth="1"/>
  </cols>
  <sheetData>
    <row r="1" spans="1:4" ht="75" customHeight="1">
      <c r="A1" s="125" t="s">
        <v>0</v>
      </c>
      <c r="B1" s="126"/>
      <c r="C1" s="126"/>
      <c r="D1" s="126"/>
    </row>
    <row r="2" spans="1:4" ht="60" customHeight="1">
      <c r="A2" s="1" t="s">
        <v>1</v>
      </c>
      <c r="B2" s="2" t="s">
        <v>2</v>
      </c>
      <c r="C2" s="1" t="s">
        <v>3</v>
      </c>
      <c r="D2" s="2" t="s">
        <v>4</v>
      </c>
    </row>
    <row r="3" spans="1:4" ht="60" customHeight="1">
      <c r="A3" s="1" t="s">
        <v>5</v>
      </c>
      <c r="B3" s="3" t="s">
        <v>6</v>
      </c>
      <c r="C3" s="1" t="s">
        <v>7</v>
      </c>
      <c r="D3" s="4" t="s">
        <v>8</v>
      </c>
    </row>
    <row r="4" spans="1:4" s="32" customFormat="1" ht="60" customHeight="1">
      <c r="A4" s="33" t="s">
        <v>9</v>
      </c>
      <c r="B4" s="34" t="s">
        <v>10</v>
      </c>
      <c r="C4" s="33" t="s">
        <v>11</v>
      </c>
      <c r="D4" s="35" t="s">
        <v>12</v>
      </c>
    </row>
    <row r="5" spans="1:4" ht="60" customHeight="1">
      <c r="A5" s="1" t="s">
        <v>13</v>
      </c>
      <c r="B5" s="3"/>
      <c r="C5" s="36" t="s">
        <v>14</v>
      </c>
      <c r="D5" s="34"/>
    </row>
  </sheetData>
  <mergeCells count="1">
    <mergeCell ref="A1:D1"/>
  </mergeCells>
  <phoneticPr fontId="32" type="noConversion"/>
  <pageMargins left="0.7" right="0.7" top="0.75" bottom="0.75" header="0.3" footer="0.3"/>
  <pageSetup orientation="landscape" blackAndWhite="1" r:id="rId1"/>
  <headerFooter>
    <oddHeader>&amp;L&amp;C&amp;R</oddHeader>
    <oddFooter>&amp;L&amp;C&amp;R</oddFooter>
    <evenHeader>&amp;L&amp;C&amp;R</evenHeader>
    <evenFooter>&amp;L&amp;C&amp;R</evenFooter>
  </headerFooter>
</worksheet>
</file>

<file path=xl/worksheets/sheet2.xml><?xml version="1.0" encoding="utf-8"?>
<worksheet xmlns="http://schemas.openxmlformats.org/spreadsheetml/2006/main" xmlns:r="http://schemas.openxmlformats.org/officeDocument/2006/relationships">
  <dimension ref="A1:N301"/>
  <sheetViews>
    <sheetView showGridLines="0" workbookViewId="0">
      <selection activeCell="D12" sqref="D12"/>
    </sheetView>
  </sheetViews>
  <sheetFormatPr defaultColWidth="8.75" defaultRowHeight="13.5" customHeight="1"/>
  <cols>
    <col min="1" max="1" width="12.625" style="61" customWidth="1"/>
    <col min="2" max="2" width="48.5" style="61" customWidth="1"/>
    <col min="3" max="3" width="10.5" style="61" customWidth="1"/>
    <col min="4" max="4" width="11.25" style="61" customWidth="1"/>
    <col min="5" max="5" width="10.375" style="61" customWidth="1"/>
    <col min="6" max="6" width="10.25" style="61" customWidth="1"/>
    <col min="7" max="7" width="10.5" style="61" customWidth="1"/>
    <col min="8" max="8" width="11.875" style="61" customWidth="1"/>
    <col min="9" max="9" width="59.25" style="61" customWidth="1"/>
    <col min="10" max="10" width="10.375" style="61" customWidth="1"/>
    <col min="11" max="11" width="11.875" style="61" customWidth="1"/>
    <col min="12" max="12" width="12.125" style="61" customWidth="1"/>
    <col min="13" max="13" width="11.125" style="61" customWidth="1"/>
    <col min="14" max="14" width="10.5" style="61" customWidth="1"/>
    <col min="15" max="16384" width="8.75" style="61"/>
  </cols>
  <sheetData>
    <row r="1" spans="1:14" ht="14.25" customHeight="1">
      <c r="A1" s="56" t="s">
        <v>15</v>
      </c>
      <c r="B1" s="57"/>
      <c r="C1" s="58"/>
      <c r="D1" s="58"/>
      <c r="E1" s="58"/>
      <c r="F1" s="59"/>
      <c r="G1" s="59"/>
      <c r="H1" s="60"/>
      <c r="I1" s="60"/>
      <c r="J1" s="60"/>
      <c r="K1" s="60"/>
      <c r="L1" s="60"/>
      <c r="M1" s="60"/>
      <c r="N1" s="60"/>
    </row>
    <row r="2" spans="1:14" ht="24" customHeight="1">
      <c r="A2" s="130" t="s">
        <v>16</v>
      </c>
      <c r="B2" s="130"/>
      <c r="C2" s="130"/>
      <c r="D2" s="130"/>
      <c r="E2" s="130"/>
      <c r="F2" s="130"/>
      <c r="G2" s="130"/>
      <c r="H2" s="130"/>
      <c r="I2" s="130"/>
      <c r="J2" s="130"/>
      <c r="K2" s="130"/>
      <c r="L2" s="130"/>
      <c r="M2" s="130"/>
      <c r="N2" s="130"/>
    </row>
    <row r="3" spans="1:14" ht="14.25" customHeight="1">
      <c r="A3" s="62"/>
      <c r="B3" s="60"/>
      <c r="C3" s="60"/>
      <c r="D3" s="60"/>
      <c r="E3" s="60"/>
      <c r="F3" s="60"/>
      <c r="G3" s="60"/>
      <c r="H3" s="60"/>
      <c r="I3" s="60"/>
      <c r="J3" s="60"/>
      <c r="K3" s="60"/>
      <c r="L3" s="60"/>
      <c r="M3" s="60"/>
      <c r="N3" s="63" t="s">
        <v>17</v>
      </c>
    </row>
    <row r="4" spans="1:14" ht="15">
      <c r="A4" s="131" t="s">
        <v>18</v>
      </c>
      <c r="B4" s="131"/>
      <c r="C4" s="131"/>
      <c r="D4" s="131"/>
      <c r="E4" s="131"/>
      <c r="F4" s="131"/>
      <c r="G4" s="131"/>
      <c r="H4" s="131" t="s">
        <v>19</v>
      </c>
      <c r="I4" s="131"/>
      <c r="J4" s="131"/>
      <c r="K4" s="131"/>
      <c r="L4" s="131"/>
      <c r="M4" s="131"/>
      <c r="N4" s="131"/>
    </row>
    <row r="5" spans="1:14" ht="19.5" customHeight="1">
      <c r="A5" s="129" t="s">
        <v>20</v>
      </c>
      <c r="B5" s="127" t="s">
        <v>21</v>
      </c>
      <c r="C5" s="129" t="s">
        <v>22</v>
      </c>
      <c r="D5" s="129" t="s">
        <v>23</v>
      </c>
      <c r="E5" s="129" t="s">
        <v>24</v>
      </c>
      <c r="F5" s="129"/>
      <c r="G5" s="129"/>
      <c r="H5" s="129" t="s">
        <v>20</v>
      </c>
      <c r="I5" s="127" t="s">
        <v>21</v>
      </c>
      <c r="J5" s="129" t="s">
        <v>22</v>
      </c>
      <c r="K5" s="129" t="s">
        <v>23</v>
      </c>
      <c r="L5" s="129" t="s">
        <v>24</v>
      </c>
      <c r="M5" s="129"/>
      <c r="N5" s="129"/>
    </row>
    <row r="6" spans="1:14" ht="60" customHeight="1">
      <c r="A6" s="129"/>
      <c r="B6" s="128"/>
      <c r="C6" s="129"/>
      <c r="D6" s="129"/>
      <c r="E6" s="64" t="s">
        <v>25</v>
      </c>
      <c r="F6" s="65" t="s">
        <v>26</v>
      </c>
      <c r="G6" s="65" t="s">
        <v>27</v>
      </c>
      <c r="H6" s="129"/>
      <c r="I6" s="128"/>
      <c r="J6" s="129"/>
      <c r="K6" s="129"/>
      <c r="L6" s="64" t="s">
        <v>25</v>
      </c>
      <c r="M6" s="65" t="s">
        <v>26</v>
      </c>
      <c r="N6" s="65" t="s">
        <v>27</v>
      </c>
    </row>
    <row r="7" spans="1:14" ht="15" customHeight="1">
      <c r="A7" s="37" t="s">
        <v>28</v>
      </c>
      <c r="B7" s="66" t="s">
        <v>29</v>
      </c>
      <c r="C7" s="67">
        <f>SUM(C8,C10:C14,C20,C22,C25:C27,C29,C30,C31:C32,C38,C39)</f>
        <v>60228</v>
      </c>
      <c r="D7" s="67">
        <f>SUM(D8,D10:D14,D20,D22,D25:D27,D29,D30,D31:D32,D38,D39)</f>
        <v>19226</v>
      </c>
      <c r="E7" s="67">
        <f>SUM(E8,E10:E14,E20,E22,E25:E27,E29,E30,E31:E32,E38,E39)</f>
        <v>26195</v>
      </c>
      <c r="F7" s="68">
        <f t="shared" ref="F7:F38" si="0">IFERROR($E7/C7,)</f>
        <v>0.43493059706448828</v>
      </c>
      <c r="G7" s="68">
        <f t="shared" ref="G7:G38" si="1">IFERROR($E7/D7,)</f>
        <v>1.3624778945178404</v>
      </c>
      <c r="H7" s="37" t="s">
        <v>30</v>
      </c>
      <c r="I7" s="37" t="s">
        <v>31</v>
      </c>
      <c r="J7" s="67">
        <f>SUM(J8)</f>
        <v>0</v>
      </c>
      <c r="K7" s="67">
        <f>SUM(K8)</f>
        <v>0</v>
      </c>
      <c r="L7" s="67">
        <f>SUM(L8)</f>
        <v>0</v>
      </c>
      <c r="M7" s="68">
        <f t="shared" ref="M7:M70" si="2">IFERROR($L7/J7,)</f>
        <v>0</v>
      </c>
      <c r="N7" s="68">
        <f t="shared" ref="N7:N70" si="3">IFERROR($L7/K7,)</f>
        <v>0</v>
      </c>
    </row>
    <row r="8" spans="1:14" ht="17.25" customHeight="1">
      <c r="A8" s="37" t="s">
        <v>32</v>
      </c>
      <c r="B8" s="37" t="s">
        <v>33</v>
      </c>
      <c r="C8" s="67">
        <f>SUM(C9)</f>
        <v>0</v>
      </c>
      <c r="D8" s="69">
        <f>SUM(D9)</f>
        <v>0</v>
      </c>
      <c r="E8" s="69">
        <f>SUM(E9)</f>
        <v>0</v>
      </c>
      <c r="F8" s="68">
        <f t="shared" si="0"/>
        <v>0</v>
      </c>
      <c r="G8" s="68">
        <f t="shared" si="1"/>
        <v>0</v>
      </c>
      <c r="H8" s="37" t="s">
        <v>34</v>
      </c>
      <c r="I8" s="37" t="s">
        <v>35</v>
      </c>
      <c r="J8" s="67">
        <f>SUM(J9:J14)</f>
        <v>0</v>
      </c>
      <c r="K8" s="69">
        <f>SUM(K9:K14)</f>
        <v>0</v>
      </c>
      <c r="L8" s="69">
        <f>SUM(L9:L14)</f>
        <v>0</v>
      </c>
      <c r="M8" s="68">
        <f t="shared" si="2"/>
        <v>0</v>
      </c>
      <c r="N8" s="68">
        <f t="shared" si="3"/>
        <v>0</v>
      </c>
    </row>
    <row r="9" spans="1:14" ht="17.25" customHeight="1">
      <c r="A9" s="37" t="s">
        <v>36</v>
      </c>
      <c r="B9" s="37" t="s">
        <v>37</v>
      </c>
      <c r="C9" s="67"/>
      <c r="D9" s="69"/>
      <c r="E9" s="69"/>
      <c r="F9" s="68">
        <f t="shared" si="0"/>
        <v>0</v>
      </c>
      <c r="G9" s="68">
        <f t="shared" si="1"/>
        <v>0</v>
      </c>
      <c r="H9" s="37" t="s">
        <v>38</v>
      </c>
      <c r="I9" s="37" t="s">
        <v>39</v>
      </c>
      <c r="J9" s="67"/>
      <c r="K9" s="69"/>
      <c r="L9" s="69"/>
      <c r="M9" s="68">
        <f t="shared" si="2"/>
        <v>0</v>
      </c>
      <c r="N9" s="68">
        <f t="shared" si="3"/>
        <v>0</v>
      </c>
    </row>
    <row r="10" spans="1:14" ht="17.25" customHeight="1">
      <c r="A10" s="37" t="s">
        <v>40</v>
      </c>
      <c r="B10" s="37" t="s">
        <v>41</v>
      </c>
      <c r="C10" s="67"/>
      <c r="D10" s="69"/>
      <c r="E10" s="69"/>
      <c r="F10" s="68">
        <f t="shared" si="0"/>
        <v>0</v>
      </c>
      <c r="G10" s="68">
        <f t="shared" si="1"/>
        <v>0</v>
      </c>
      <c r="H10" s="37" t="s">
        <v>42</v>
      </c>
      <c r="I10" s="37" t="s">
        <v>43</v>
      </c>
      <c r="J10" s="67"/>
      <c r="K10" s="69"/>
      <c r="L10" s="69"/>
      <c r="M10" s="68">
        <f t="shared" si="2"/>
        <v>0</v>
      </c>
      <c r="N10" s="68">
        <f t="shared" si="3"/>
        <v>0</v>
      </c>
    </row>
    <row r="11" spans="1:14" ht="17.25" customHeight="1">
      <c r="A11" s="37" t="s">
        <v>44</v>
      </c>
      <c r="B11" s="70" t="s">
        <v>45</v>
      </c>
      <c r="C11" s="67"/>
      <c r="D11" s="69"/>
      <c r="E11" s="69"/>
      <c r="F11" s="68">
        <f t="shared" si="0"/>
        <v>0</v>
      </c>
      <c r="G11" s="68">
        <f t="shared" si="1"/>
        <v>0</v>
      </c>
      <c r="H11" s="37" t="s">
        <v>46</v>
      </c>
      <c r="I11" s="37" t="s">
        <v>47</v>
      </c>
      <c r="J11" s="67"/>
      <c r="K11" s="69"/>
      <c r="L11" s="69"/>
      <c r="M11" s="68">
        <f t="shared" si="2"/>
        <v>0</v>
      </c>
      <c r="N11" s="68">
        <f t="shared" si="3"/>
        <v>0</v>
      </c>
    </row>
    <row r="12" spans="1:14" ht="17.25" customHeight="1">
      <c r="A12" s="37" t="s">
        <v>48</v>
      </c>
      <c r="B12" s="37" t="s">
        <v>49</v>
      </c>
      <c r="C12" s="67"/>
      <c r="D12" s="69"/>
      <c r="E12" s="69"/>
      <c r="F12" s="68">
        <f t="shared" si="0"/>
        <v>0</v>
      </c>
      <c r="G12" s="68">
        <f t="shared" si="1"/>
        <v>0</v>
      </c>
      <c r="H12" s="37" t="s">
        <v>50</v>
      </c>
      <c r="I12" s="37" t="s">
        <v>51</v>
      </c>
      <c r="J12" s="67"/>
      <c r="K12" s="69"/>
      <c r="L12" s="69"/>
      <c r="M12" s="68">
        <f t="shared" si="2"/>
        <v>0</v>
      </c>
      <c r="N12" s="68">
        <f t="shared" si="3"/>
        <v>0</v>
      </c>
    </row>
    <row r="13" spans="1:14" ht="17.25" customHeight="1">
      <c r="A13" s="37" t="s">
        <v>52</v>
      </c>
      <c r="B13" s="37" t="s">
        <v>53</v>
      </c>
      <c r="C13" s="67"/>
      <c r="D13" s="69"/>
      <c r="E13" s="69"/>
      <c r="F13" s="68">
        <f t="shared" si="0"/>
        <v>0</v>
      </c>
      <c r="G13" s="68">
        <f t="shared" si="1"/>
        <v>0</v>
      </c>
      <c r="H13" s="37" t="s">
        <v>54</v>
      </c>
      <c r="I13" s="37" t="s">
        <v>55</v>
      </c>
      <c r="J13" s="67"/>
      <c r="K13" s="69"/>
      <c r="L13" s="69"/>
      <c r="M13" s="68">
        <f t="shared" si="2"/>
        <v>0</v>
      </c>
      <c r="N13" s="68">
        <f t="shared" si="3"/>
        <v>0</v>
      </c>
    </row>
    <row r="14" spans="1:14" ht="17.25" customHeight="1">
      <c r="A14" s="37" t="s">
        <v>56</v>
      </c>
      <c r="B14" s="37" t="s">
        <v>57</v>
      </c>
      <c r="C14" s="67">
        <f>SUM(C15:C19)</f>
        <v>60228</v>
      </c>
      <c r="D14" s="69">
        <f>SUM(D15:D19)</f>
        <v>19178</v>
      </c>
      <c r="E14" s="69">
        <f>SUM(E15:E19)</f>
        <v>26195</v>
      </c>
      <c r="F14" s="68">
        <f t="shared" si="0"/>
        <v>0.43493059706448828</v>
      </c>
      <c r="G14" s="68">
        <f t="shared" si="1"/>
        <v>1.3658879966628428</v>
      </c>
      <c r="H14" s="37" t="s">
        <v>58</v>
      </c>
      <c r="I14" s="37" t="s">
        <v>59</v>
      </c>
      <c r="J14" s="67"/>
      <c r="K14" s="69"/>
      <c r="L14" s="69"/>
      <c r="M14" s="68">
        <f t="shared" si="2"/>
        <v>0</v>
      </c>
      <c r="N14" s="68">
        <f t="shared" si="3"/>
        <v>0</v>
      </c>
    </row>
    <row r="15" spans="1:14" ht="17.25" customHeight="1">
      <c r="A15" s="37" t="s">
        <v>60</v>
      </c>
      <c r="B15" s="37" t="s">
        <v>61</v>
      </c>
      <c r="C15" s="67">
        <v>60228</v>
      </c>
      <c r="D15" s="67">
        <v>18153</v>
      </c>
      <c r="E15" s="67">
        <v>26195</v>
      </c>
      <c r="F15" s="68">
        <f t="shared" si="0"/>
        <v>0.43493059706448828</v>
      </c>
      <c r="G15" s="68">
        <f t="shared" si="1"/>
        <v>1.4430121742962596</v>
      </c>
      <c r="H15" s="37" t="s">
        <v>62</v>
      </c>
      <c r="I15" s="37" t="s">
        <v>63</v>
      </c>
      <c r="J15" s="67">
        <f>SUM(J16,J22,J28)</f>
        <v>0</v>
      </c>
      <c r="K15" s="67">
        <f>SUM(K16,K22,K28)</f>
        <v>16</v>
      </c>
      <c r="L15" s="67">
        <f>SUM(L16,L22,L28)</f>
        <v>0</v>
      </c>
      <c r="M15" s="68">
        <f t="shared" si="2"/>
        <v>0</v>
      </c>
      <c r="N15" s="68">
        <f t="shared" si="3"/>
        <v>0</v>
      </c>
    </row>
    <row r="16" spans="1:14" ht="17.25" customHeight="1">
      <c r="A16" s="37" t="s">
        <v>64</v>
      </c>
      <c r="B16" s="37" t="s">
        <v>65</v>
      </c>
      <c r="C16" s="67"/>
      <c r="D16" s="67">
        <v>1541</v>
      </c>
      <c r="E16" s="67"/>
      <c r="F16" s="68">
        <f t="shared" si="0"/>
        <v>0</v>
      </c>
      <c r="G16" s="68">
        <f t="shared" si="1"/>
        <v>0</v>
      </c>
      <c r="H16" s="37" t="s">
        <v>66</v>
      </c>
      <c r="I16" s="37" t="s">
        <v>67</v>
      </c>
      <c r="J16" s="67">
        <f>SUM(J17:J21)</f>
        <v>0</v>
      </c>
      <c r="K16" s="67">
        <f>SUM(K17:K21)</f>
        <v>16</v>
      </c>
      <c r="L16" s="67">
        <f>SUM(L17:L21)</f>
        <v>0</v>
      </c>
      <c r="M16" s="68">
        <f t="shared" si="2"/>
        <v>0</v>
      </c>
      <c r="N16" s="68">
        <f t="shared" si="3"/>
        <v>0</v>
      </c>
    </row>
    <row r="17" spans="1:14" ht="17.25" customHeight="1">
      <c r="A17" s="37" t="s">
        <v>68</v>
      </c>
      <c r="B17" s="37" t="s">
        <v>69</v>
      </c>
      <c r="C17" s="67"/>
      <c r="D17" s="67"/>
      <c r="E17" s="67"/>
      <c r="F17" s="68">
        <f t="shared" si="0"/>
        <v>0</v>
      </c>
      <c r="G17" s="68">
        <f t="shared" si="1"/>
        <v>0</v>
      </c>
      <c r="H17" s="37" t="s">
        <v>70</v>
      </c>
      <c r="I17" s="37" t="s">
        <v>71</v>
      </c>
      <c r="J17" s="67"/>
      <c r="K17" s="69"/>
      <c r="L17" s="69"/>
      <c r="M17" s="68">
        <f t="shared" si="2"/>
        <v>0</v>
      </c>
      <c r="N17" s="68">
        <f t="shared" si="3"/>
        <v>0</v>
      </c>
    </row>
    <row r="18" spans="1:14" ht="17.25" customHeight="1">
      <c r="A18" s="37" t="s">
        <v>72</v>
      </c>
      <c r="B18" s="37" t="s">
        <v>73</v>
      </c>
      <c r="C18" s="67"/>
      <c r="D18" s="67">
        <v>-516</v>
      </c>
      <c r="E18" s="67"/>
      <c r="F18" s="68">
        <f t="shared" si="0"/>
        <v>0</v>
      </c>
      <c r="G18" s="68">
        <f t="shared" si="1"/>
        <v>0</v>
      </c>
      <c r="H18" s="37" t="s">
        <v>74</v>
      </c>
      <c r="I18" s="37" t="s">
        <v>75</v>
      </c>
      <c r="J18" s="67"/>
      <c r="K18" s="69"/>
      <c r="L18" s="69"/>
      <c r="M18" s="68">
        <f t="shared" si="2"/>
        <v>0</v>
      </c>
      <c r="N18" s="68">
        <f t="shared" si="3"/>
        <v>0</v>
      </c>
    </row>
    <row r="19" spans="1:14" ht="17.25" customHeight="1">
      <c r="A19" s="37" t="s">
        <v>76</v>
      </c>
      <c r="B19" s="37" t="s">
        <v>77</v>
      </c>
      <c r="C19" s="67"/>
      <c r="D19" s="67"/>
      <c r="E19" s="67"/>
      <c r="F19" s="68">
        <f t="shared" si="0"/>
        <v>0</v>
      </c>
      <c r="G19" s="68">
        <f t="shared" si="1"/>
        <v>0</v>
      </c>
      <c r="H19" s="37" t="s">
        <v>78</v>
      </c>
      <c r="I19" s="37" t="s">
        <v>79</v>
      </c>
      <c r="J19" s="67"/>
      <c r="K19" s="69"/>
      <c r="L19" s="69"/>
      <c r="M19" s="68">
        <f t="shared" si="2"/>
        <v>0</v>
      </c>
      <c r="N19" s="68">
        <f t="shared" si="3"/>
        <v>0</v>
      </c>
    </row>
    <row r="20" spans="1:14" ht="17.25" customHeight="1">
      <c r="A20" s="37" t="s">
        <v>80</v>
      </c>
      <c r="B20" s="37" t="s">
        <v>81</v>
      </c>
      <c r="C20" s="67">
        <f>SUM(C21)</f>
        <v>0</v>
      </c>
      <c r="D20" s="69">
        <f>SUM(D21)</f>
        <v>0</v>
      </c>
      <c r="E20" s="69">
        <f>SUM(E21)</f>
        <v>0</v>
      </c>
      <c r="F20" s="68">
        <f t="shared" si="0"/>
        <v>0</v>
      </c>
      <c r="G20" s="68">
        <f t="shared" si="1"/>
        <v>0</v>
      </c>
      <c r="H20" s="37" t="s">
        <v>82</v>
      </c>
      <c r="I20" s="37" t="s">
        <v>83</v>
      </c>
      <c r="J20" s="67"/>
      <c r="K20" s="69"/>
      <c r="L20" s="69"/>
      <c r="M20" s="68">
        <f t="shared" si="2"/>
        <v>0</v>
      </c>
      <c r="N20" s="68">
        <f t="shared" si="3"/>
        <v>0</v>
      </c>
    </row>
    <row r="21" spans="1:14" ht="17.25" customHeight="1">
      <c r="A21" s="37" t="s">
        <v>84</v>
      </c>
      <c r="B21" s="37" t="s">
        <v>85</v>
      </c>
      <c r="C21" s="67"/>
      <c r="D21" s="67"/>
      <c r="E21" s="67"/>
      <c r="F21" s="68">
        <f t="shared" si="0"/>
        <v>0</v>
      </c>
      <c r="G21" s="68">
        <f t="shared" si="1"/>
        <v>0</v>
      </c>
      <c r="H21" s="37" t="s">
        <v>86</v>
      </c>
      <c r="I21" s="38" t="s">
        <v>87</v>
      </c>
      <c r="J21" s="67"/>
      <c r="K21" s="69">
        <v>16</v>
      </c>
      <c r="L21" s="69"/>
      <c r="M21" s="68">
        <f t="shared" si="2"/>
        <v>0</v>
      </c>
      <c r="N21" s="68">
        <f t="shared" si="3"/>
        <v>0</v>
      </c>
    </row>
    <row r="22" spans="1:14" ht="17.25" customHeight="1">
      <c r="A22" s="37" t="s">
        <v>88</v>
      </c>
      <c r="B22" s="37" t="s">
        <v>89</v>
      </c>
      <c r="C22" s="67">
        <f>SUM(C23:C24)</f>
        <v>0</v>
      </c>
      <c r="D22" s="69">
        <f>SUM(D23:D24)</f>
        <v>0</v>
      </c>
      <c r="E22" s="69">
        <f>SUM(E23:E24)</f>
        <v>0</v>
      </c>
      <c r="F22" s="68">
        <f t="shared" si="0"/>
        <v>0</v>
      </c>
      <c r="G22" s="68">
        <f t="shared" si="1"/>
        <v>0</v>
      </c>
      <c r="H22" s="37" t="s">
        <v>90</v>
      </c>
      <c r="I22" s="38" t="s">
        <v>91</v>
      </c>
      <c r="J22" s="67">
        <f>SUM(J23:J27)</f>
        <v>0</v>
      </c>
      <c r="K22" s="67">
        <f>SUM(K23:K27)</f>
        <v>0</v>
      </c>
      <c r="L22" s="67">
        <f>SUM(L23:L27)</f>
        <v>0</v>
      </c>
      <c r="M22" s="68">
        <f t="shared" si="2"/>
        <v>0</v>
      </c>
      <c r="N22" s="68">
        <f t="shared" si="3"/>
        <v>0</v>
      </c>
    </row>
    <row r="23" spans="1:14" ht="17.25" customHeight="1">
      <c r="A23" s="37" t="s">
        <v>92</v>
      </c>
      <c r="B23" s="37" t="s">
        <v>93</v>
      </c>
      <c r="C23" s="67"/>
      <c r="D23" s="67"/>
      <c r="E23" s="67"/>
      <c r="F23" s="68">
        <f t="shared" si="0"/>
        <v>0</v>
      </c>
      <c r="G23" s="68">
        <f t="shared" si="1"/>
        <v>0</v>
      </c>
      <c r="H23" s="37" t="s">
        <v>94</v>
      </c>
      <c r="I23" s="37" t="s">
        <v>95</v>
      </c>
      <c r="J23" s="67"/>
      <c r="K23" s="69"/>
      <c r="L23" s="69"/>
      <c r="M23" s="68">
        <f t="shared" si="2"/>
        <v>0</v>
      </c>
      <c r="N23" s="68">
        <f t="shared" si="3"/>
        <v>0</v>
      </c>
    </row>
    <row r="24" spans="1:14" ht="17.25" customHeight="1">
      <c r="A24" s="37" t="s">
        <v>96</v>
      </c>
      <c r="B24" s="37" t="s">
        <v>97</v>
      </c>
      <c r="C24" s="67"/>
      <c r="D24" s="67"/>
      <c r="E24" s="67"/>
      <c r="F24" s="68">
        <f t="shared" si="0"/>
        <v>0</v>
      </c>
      <c r="G24" s="68">
        <f t="shared" si="1"/>
        <v>0</v>
      </c>
      <c r="H24" s="37" t="s">
        <v>98</v>
      </c>
      <c r="I24" s="37" t="s">
        <v>99</v>
      </c>
      <c r="J24" s="67"/>
      <c r="K24" s="69"/>
      <c r="L24" s="69"/>
      <c r="M24" s="68">
        <f t="shared" si="2"/>
        <v>0</v>
      </c>
      <c r="N24" s="68">
        <f t="shared" si="3"/>
        <v>0</v>
      </c>
    </row>
    <row r="25" spans="1:14" ht="17.25" customHeight="1">
      <c r="A25" s="37" t="s">
        <v>100</v>
      </c>
      <c r="B25" s="37" t="s">
        <v>101</v>
      </c>
      <c r="C25" s="67"/>
      <c r="D25" s="67">
        <v>48</v>
      </c>
      <c r="E25" s="67"/>
      <c r="F25" s="68">
        <f t="shared" si="0"/>
        <v>0</v>
      </c>
      <c r="G25" s="68">
        <f t="shared" si="1"/>
        <v>0</v>
      </c>
      <c r="H25" s="37" t="s">
        <v>102</v>
      </c>
      <c r="I25" s="37" t="s">
        <v>103</v>
      </c>
      <c r="J25" s="67"/>
      <c r="K25" s="69"/>
      <c r="L25" s="69"/>
      <c r="M25" s="68">
        <f t="shared" si="2"/>
        <v>0</v>
      </c>
      <c r="N25" s="68">
        <f t="shared" si="3"/>
        <v>0</v>
      </c>
    </row>
    <row r="26" spans="1:14" ht="17.25" customHeight="1">
      <c r="A26" s="37" t="s">
        <v>104</v>
      </c>
      <c r="B26" s="37" t="s">
        <v>105</v>
      </c>
      <c r="C26" s="67"/>
      <c r="D26" s="67"/>
      <c r="E26" s="67"/>
      <c r="F26" s="68">
        <f t="shared" si="0"/>
        <v>0</v>
      </c>
      <c r="G26" s="68">
        <f t="shared" si="1"/>
        <v>0</v>
      </c>
      <c r="H26" s="37" t="s">
        <v>106</v>
      </c>
      <c r="I26" s="37" t="s">
        <v>107</v>
      </c>
      <c r="J26" s="67"/>
      <c r="K26" s="69"/>
      <c r="L26" s="69"/>
      <c r="M26" s="68">
        <f t="shared" si="2"/>
        <v>0</v>
      </c>
      <c r="N26" s="68">
        <f t="shared" si="3"/>
        <v>0</v>
      </c>
    </row>
    <row r="27" spans="1:14" ht="17.25" customHeight="1">
      <c r="A27" s="37" t="s">
        <v>108</v>
      </c>
      <c r="B27" s="37" t="s">
        <v>109</v>
      </c>
      <c r="C27" s="67">
        <f>SUM(C28)</f>
        <v>0</v>
      </c>
      <c r="D27" s="69">
        <f>SUM(D28)</f>
        <v>0</v>
      </c>
      <c r="E27" s="69">
        <f>SUM(E28)</f>
        <v>0</v>
      </c>
      <c r="F27" s="68">
        <f t="shared" si="0"/>
        <v>0</v>
      </c>
      <c r="G27" s="68">
        <f t="shared" si="1"/>
        <v>0</v>
      </c>
      <c r="H27" s="37" t="s">
        <v>110</v>
      </c>
      <c r="I27" s="37" t="s">
        <v>111</v>
      </c>
      <c r="J27" s="67"/>
      <c r="K27" s="69"/>
      <c r="L27" s="69"/>
      <c r="M27" s="68">
        <f t="shared" si="2"/>
        <v>0</v>
      </c>
      <c r="N27" s="68">
        <f t="shared" si="3"/>
        <v>0</v>
      </c>
    </row>
    <row r="28" spans="1:14" ht="17.25" customHeight="1">
      <c r="A28" s="37" t="s">
        <v>112</v>
      </c>
      <c r="B28" s="37" t="s">
        <v>113</v>
      </c>
      <c r="C28" s="67"/>
      <c r="D28" s="67"/>
      <c r="E28" s="67"/>
      <c r="F28" s="68">
        <f t="shared" si="0"/>
        <v>0</v>
      </c>
      <c r="G28" s="68">
        <f t="shared" si="1"/>
        <v>0</v>
      </c>
      <c r="H28" s="37" t="s">
        <v>114</v>
      </c>
      <c r="I28" s="37" t="s">
        <v>115</v>
      </c>
      <c r="J28" s="67">
        <f>SUM(J29:J30)</f>
        <v>0</v>
      </c>
      <c r="K28" s="67">
        <f>SUM(K29:K30)</f>
        <v>0</v>
      </c>
      <c r="L28" s="67">
        <f>SUM(L29:L30)</f>
        <v>0</v>
      </c>
      <c r="M28" s="68">
        <f t="shared" si="2"/>
        <v>0</v>
      </c>
      <c r="N28" s="68">
        <f t="shared" si="3"/>
        <v>0</v>
      </c>
    </row>
    <row r="29" spans="1:14" ht="17.25" customHeight="1">
      <c r="A29" s="37" t="s">
        <v>116</v>
      </c>
      <c r="B29" s="37" t="s">
        <v>117</v>
      </c>
      <c r="C29" s="67"/>
      <c r="D29" s="67"/>
      <c r="E29" s="67"/>
      <c r="F29" s="68">
        <f t="shared" si="0"/>
        <v>0</v>
      </c>
      <c r="G29" s="68">
        <f t="shared" si="1"/>
        <v>0</v>
      </c>
      <c r="H29" s="37" t="s">
        <v>118</v>
      </c>
      <c r="I29" s="37" t="s">
        <v>119</v>
      </c>
      <c r="J29" s="67"/>
      <c r="K29" s="69"/>
      <c r="L29" s="69"/>
      <c r="M29" s="68">
        <f t="shared" si="2"/>
        <v>0</v>
      </c>
      <c r="N29" s="68">
        <f t="shared" si="3"/>
        <v>0</v>
      </c>
    </row>
    <row r="30" spans="1:14" ht="17.25" customHeight="1">
      <c r="A30" s="37" t="s">
        <v>120</v>
      </c>
      <c r="B30" s="37" t="s">
        <v>121</v>
      </c>
      <c r="C30" s="67"/>
      <c r="D30" s="67"/>
      <c r="E30" s="67"/>
      <c r="F30" s="68">
        <f t="shared" si="0"/>
        <v>0</v>
      </c>
      <c r="G30" s="68">
        <f t="shared" si="1"/>
        <v>0</v>
      </c>
      <c r="H30" s="37" t="s">
        <v>122</v>
      </c>
      <c r="I30" s="37" t="s">
        <v>123</v>
      </c>
      <c r="J30" s="67"/>
      <c r="K30" s="69"/>
      <c r="L30" s="69"/>
      <c r="M30" s="68">
        <f t="shared" si="2"/>
        <v>0</v>
      </c>
      <c r="N30" s="68">
        <f t="shared" si="3"/>
        <v>0</v>
      </c>
    </row>
    <row r="31" spans="1:14" ht="17.25" customHeight="1">
      <c r="A31" s="37" t="s">
        <v>124</v>
      </c>
      <c r="B31" s="37" t="s">
        <v>125</v>
      </c>
      <c r="C31" s="67"/>
      <c r="D31" s="67"/>
      <c r="E31" s="67"/>
      <c r="F31" s="68">
        <f t="shared" si="0"/>
        <v>0</v>
      </c>
      <c r="G31" s="68">
        <f t="shared" si="1"/>
        <v>0</v>
      </c>
      <c r="H31" s="37" t="s">
        <v>126</v>
      </c>
      <c r="I31" s="37" t="s">
        <v>127</v>
      </c>
      <c r="J31" s="67">
        <f>SUM(J32,J36,J40)</f>
        <v>956</v>
      </c>
      <c r="K31" s="67">
        <f>SUM(K32,K36,K40)</f>
        <v>0</v>
      </c>
      <c r="L31" s="67">
        <f>SUM(L32,L36,L40)</f>
        <v>0</v>
      </c>
      <c r="M31" s="68">
        <f t="shared" si="2"/>
        <v>0</v>
      </c>
      <c r="N31" s="68">
        <f t="shared" si="3"/>
        <v>0</v>
      </c>
    </row>
    <row r="32" spans="1:14" ht="17.25" customHeight="1">
      <c r="A32" s="37" t="s">
        <v>128</v>
      </c>
      <c r="B32" s="37" t="s">
        <v>129</v>
      </c>
      <c r="C32" s="67">
        <f>SUM(C33:C37)</f>
        <v>0</v>
      </c>
      <c r="D32" s="69">
        <f>SUM(D33:D37)</f>
        <v>0</v>
      </c>
      <c r="E32" s="69">
        <f>SUM(E33:E37)</f>
        <v>0</v>
      </c>
      <c r="F32" s="68">
        <f t="shared" si="0"/>
        <v>0</v>
      </c>
      <c r="G32" s="68">
        <f t="shared" si="1"/>
        <v>0</v>
      </c>
      <c r="H32" s="37" t="s">
        <v>130</v>
      </c>
      <c r="I32" s="37" t="s">
        <v>131</v>
      </c>
      <c r="J32" s="67">
        <f>SUM(J33:J35)</f>
        <v>0</v>
      </c>
      <c r="K32" s="67">
        <f>SUM(K33:K35)</f>
        <v>0</v>
      </c>
      <c r="L32" s="67">
        <f>SUM(L33:L35)</f>
        <v>0</v>
      </c>
      <c r="M32" s="68">
        <f t="shared" si="2"/>
        <v>0</v>
      </c>
      <c r="N32" s="68">
        <f t="shared" si="3"/>
        <v>0</v>
      </c>
    </row>
    <row r="33" spans="1:14" ht="17.25" customHeight="1">
      <c r="A33" s="37" t="s">
        <v>132</v>
      </c>
      <c r="B33" s="37" t="s">
        <v>133</v>
      </c>
      <c r="C33" s="67"/>
      <c r="D33" s="67"/>
      <c r="E33" s="67"/>
      <c r="F33" s="68">
        <f t="shared" si="0"/>
        <v>0</v>
      </c>
      <c r="G33" s="68">
        <f t="shared" si="1"/>
        <v>0</v>
      </c>
      <c r="H33" s="37" t="s">
        <v>134</v>
      </c>
      <c r="I33" s="38" t="s">
        <v>135</v>
      </c>
      <c r="J33" s="67"/>
      <c r="K33" s="69"/>
      <c r="L33" s="69"/>
      <c r="M33" s="68">
        <f t="shared" si="2"/>
        <v>0</v>
      </c>
      <c r="N33" s="68">
        <f t="shared" si="3"/>
        <v>0</v>
      </c>
    </row>
    <row r="34" spans="1:14" ht="17.25" customHeight="1">
      <c r="A34" s="37" t="s">
        <v>136</v>
      </c>
      <c r="B34" s="37" t="s">
        <v>137</v>
      </c>
      <c r="C34" s="67"/>
      <c r="D34" s="67"/>
      <c r="E34" s="67"/>
      <c r="F34" s="68">
        <f t="shared" si="0"/>
        <v>0</v>
      </c>
      <c r="G34" s="68">
        <f t="shared" si="1"/>
        <v>0</v>
      </c>
      <c r="H34" s="37" t="s">
        <v>138</v>
      </c>
      <c r="I34" s="38" t="s">
        <v>139</v>
      </c>
      <c r="J34" s="67"/>
      <c r="K34" s="69"/>
      <c r="L34" s="69"/>
      <c r="M34" s="68">
        <f t="shared" si="2"/>
        <v>0</v>
      </c>
      <c r="N34" s="68">
        <f t="shared" si="3"/>
        <v>0</v>
      </c>
    </row>
    <row r="35" spans="1:14" ht="17.25" customHeight="1">
      <c r="A35" s="37" t="s">
        <v>140</v>
      </c>
      <c r="B35" s="37" t="s">
        <v>141</v>
      </c>
      <c r="C35" s="67"/>
      <c r="D35" s="67"/>
      <c r="E35" s="67"/>
      <c r="F35" s="68">
        <f t="shared" si="0"/>
        <v>0</v>
      </c>
      <c r="G35" s="68">
        <f t="shared" si="1"/>
        <v>0</v>
      </c>
      <c r="H35" s="37" t="s">
        <v>142</v>
      </c>
      <c r="I35" s="37" t="s">
        <v>143</v>
      </c>
      <c r="J35" s="67"/>
      <c r="K35" s="69"/>
      <c r="L35" s="69"/>
      <c r="M35" s="68">
        <f t="shared" si="2"/>
        <v>0</v>
      </c>
      <c r="N35" s="68">
        <f t="shared" si="3"/>
        <v>0</v>
      </c>
    </row>
    <row r="36" spans="1:14" ht="17.25" customHeight="1">
      <c r="A36" s="37" t="s">
        <v>144</v>
      </c>
      <c r="B36" s="37" t="s">
        <v>145</v>
      </c>
      <c r="C36" s="67"/>
      <c r="D36" s="67"/>
      <c r="E36" s="67"/>
      <c r="F36" s="68">
        <f t="shared" si="0"/>
        <v>0</v>
      </c>
      <c r="G36" s="68">
        <f t="shared" si="1"/>
        <v>0</v>
      </c>
      <c r="H36" s="37" t="s">
        <v>146</v>
      </c>
      <c r="I36" s="37" t="s">
        <v>147</v>
      </c>
      <c r="J36" s="67">
        <f>SUM(J37:J39)</f>
        <v>956</v>
      </c>
      <c r="K36" s="67">
        <f>SUM(K37:K39)</f>
        <v>0</v>
      </c>
      <c r="L36" s="67">
        <f>SUM(L37:L39)</f>
        <v>0</v>
      </c>
      <c r="M36" s="68">
        <f t="shared" si="2"/>
        <v>0</v>
      </c>
      <c r="N36" s="68">
        <f t="shared" si="3"/>
        <v>0</v>
      </c>
    </row>
    <row r="37" spans="1:14" ht="17.25" customHeight="1">
      <c r="A37" s="37" t="s">
        <v>148</v>
      </c>
      <c r="B37" s="37" t="s">
        <v>149</v>
      </c>
      <c r="C37" s="67"/>
      <c r="D37" s="67"/>
      <c r="E37" s="67"/>
      <c r="F37" s="68">
        <f t="shared" si="0"/>
        <v>0</v>
      </c>
      <c r="G37" s="68">
        <f t="shared" si="1"/>
        <v>0</v>
      </c>
      <c r="H37" s="37" t="s">
        <v>150</v>
      </c>
      <c r="I37" s="37" t="s">
        <v>135</v>
      </c>
      <c r="J37" s="67">
        <v>456</v>
      </c>
      <c r="K37" s="69"/>
      <c r="L37" s="69"/>
      <c r="M37" s="68">
        <f t="shared" si="2"/>
        <v>0</v>
      </c>
      <c r="N37" s="68">
        <f t="shared" si="3"/>
        <v>0</v>
      </c>
    </row>
    <row r="38" spans="1:14" ht="17.25" customHeight="1">
      <c r="A38" s="37" t="s">
        <v>151</v>
      </c>
      <c r="B38" s="37" t="s">
        <v>152</v>
      </c>
      <c r="C38" s="67"/>
      <c r="D38" s="67"/>
      <c r="E38" s="67"/>
      <c r="F38" s="68">
        <f t="shared" si="0"/>
        <v>0</v>
      </c>
      <c r="G38" s="68">
        <f t="shared" si="1"/>
        <v>0</v>
      </c>
      <c r="H38" s="37" t="s">
        <v>153</v>
      </c>
      <c r="I38" s="37" t="s">
        <v>139</v>
      </c>
      <c r="J38" s="67">
        <v>500</v>
      </c>
      <c r="K38" s="69"/>
      <c r="L38" s="69"/>
      <c r="M38" s="68">
        <f t="shared" si="2"/>
        <v>0</v>
      </c>
      <c r="N38" s="68">
        <f t="shared" si="3"/>
        <v>0</v>
      </c>
    </row>
    <row r="39" spans="1:14" ht="17.25" customHeight="1">
      <c r="A39" s="37" t="s">
        <v>154</v>
      </c>
      <c r="B39" s="37" t="s">
        <v>155</v>
      </c>
      <c r="C39" s="67"/>
      <c r="D39" s="67"/>
      <c r="E39" s="67"/>
      <c r="F39" s="68">
        <f t="shared" ref="F39:F58" si="4">IFERROR($E39/C39,)</f>
        <v>0</v>
      </c>
      <c r="G39" s="68">
        <f t="shared" ref="G39:G58" si="5">IFERROR($E39/D39,)</f>
        <v>0</v>
      </c>
      <c r="H39" s="37" t="s">
        <v>156</v>
      </c>
      <c r="I39" s="37" t="s">
        <v>157</v>
      </c>
      <c r="J39" s="67"/>
      <c r="K39" s="69"/>
      <c r="L39" s="69"/>
      <c r="M39" s="68">
        <f t="shared" si="2"/>
        <v>0</v>
      </c>
      <c r="N39" s="68">
        <f t="shared" si="3"/>
        <v>0</v>
      </c>
    </row>
    <row r="40" spans="1:14" ht="17.25" customHeight="1">
      <c r="A40" s="37" t="s">
        <v>158</v>
      </c>
      <c r="B40" s="37" t="s">
        <v>159</v>
      </c>
      <c r="C40" s="67">
        <f>SUM(C41:C43,C47,C48:C52,C55,C56)</f>
        <v>0</v>
      </c>
      <c r="D40" s="69">
        <f>SUM(D41:D43,D47,D48:D52,D55,D56)</f>
        <v>0</v>
      </c>
      <c r="E40" s="69">
        <f>SUM(E41:E43,E47,E48:E52,E55,E56)</f>
        <v>0</v>
      </c>
      <c r="F40" s="68">
        <f t="shared" si="4"/>
        <v>0</v>
      </c>
      <c r="G40" s="68">
        <f t="shared" si="5"/>
        <v>0</v>
      </c>
      <c r="H40" s="37" t="s">
        <v>160</v>
      </c>
      <c r="I40" s="37" t="s">
        <v>161</v>
      </c>
      <c r="J40" s="67">
        <f>SUM(J41:J42)</f>
        <v>0</v>
      </c>
      <c r="K40" s="67">
        <f>SUM(K41:K42)</f>
        <v>0</v>
      </c>
      <c r="L40" s="67">
        <f>SUM(L41:L42)</f>
        <v>0</v>
      </c>
      <c r="M40" s="68">
        <f t="shared" si="2"/>
        <v>0</v>
      </c>
      <c r="N40" s="68">
        <f t="shared" si="3"/>
        <v>0</v>
      </c>
    </row>
    <row r="41" spans="1:14" ht="17.25" customHeight="1">
      <c r="A41" s="37" t="s">
        <v>162</v>
      </c>
      <c r="B41" s="37" t="s">
        <v>163</v>
      </c>
      <c r="C41" s="67"/>
      <c r="D41" s="67"/>
      <c r="E41" s="67"/>
      <c r="F41" s="68">
        <f t="shared" si="4"/>
        <v>0</v>
      </c>
      <c r="G41" s="68">
        <f t="shared" si="5"/>
        <v>0</v>
      </c>
      <c r="H41" s="37" t="s">
        <v>164</v>
      </c>
      <c r="I41" s="37" t="s">
        <v>139</v>
      </c>
      <c r="J41" s="67"/>
      <c r="K41" s="69"/>
      <c r="L41" s="69"/>
      <c r="M41" s="68">
        <f t="shared" si="2"/>
        <v>0</v>
      </c>
      <c r="N41" s="68">
        <f t="shared" si="3"/>
        <v>0</v>
      </c>
    </row>
    <row r="42" spans="1:14" ht="17.25" customHeight="1">
      <c r="A42" s="37" t="s">
        <v>165</v>
      </c>
      <c r="B42" s="37" t="s">
        <v>166</v>
      </c>
      <c r="C42" s="67"/>
      <c r="D42" s="67"/>
      <c r="E42" s="67"/>
      <c r="F42" s="68">
        <f t="shared" si="4"/>
        <v>0</v>
      </c>
      <c r="G42" s="68">
        <f t="shared" si="5"/>
        <v>0</v>
      </c>
      <c r="H42" s="37" t="s">
        <v>167</v>
      </c>
      <c r="I42" s="37" t="s">
        <v>168</v>
      </c>
      <c r="J42" s="67"/>
      <c r="K42" s="69"/>
      <c r="L42" s="69"/>
      <c r="M42" s="68">
        <f t="shared" si="2"/>
        <v>0</v>
      </c>
      <c r="N42" s="68">
        <f t="shared" si="3"/>
        <v>0</v>
      </c>
    </row>
    <row r="43" spans="1:14" ht="17.25" customHeight="1">
      <c r="A43" s="37" t="s">
        <v>169</v>
      </c>
      <c r="B43" s="37" t="s">
        <v>170</v>
      </c>
      <c r="C43" s="67">
        <f>SUM(C44:C46)</f>
        <v>0</v>
      </c>
      <c r="D43" s="69">
        <f>SUM(D44:D46)</f>
        <v>0</v>
      </c>
      <c r="E43" s="69">
        <f>SUM(E44:E46)</f>
        <v>0</v>
      </c>
      <c r="F43" s="68">
        <f t="shared" si="4"/>
        <v>0</v>
      </c>
      <c r="G43" s="68">
        <f t="shared" si="5"/>
        <v>0</v>
      </c>
      <c r="H43" s="37" t="s">
        <v>171</v>
      </c>
      <c r="I43" s="37" t="s">
        <v>172</v>
      </c>
      <c r="J43" s="67">
        <f>SUM(J44,J49)</f>
        <v>0</v>
      </c>
      <c r="K43" s="67">
        <f>SUM(K44,K49)</f>
        <v>0</v>
      </c>
      <c r="L43" s="67">
        <f>SUM(L44,L49)</f>
        <v>0</v>
      </c>
      <c r="M43" s="68">
        <f t="shared" si="2"/>
        <v>0</v>
      </c>
      <c r="N43" s="68">
        <f t="shared" si="3"/>
        <v>0</v>
      </c>
    </row>
    <row r="44" spans="1:14" ht="17.25" customHeight="1">
      <c r="A44" s="37" t="s">
        <v>173</v>
      </c>
      <c r="B44" s="37" t="s">
        <v>174</v>
      </c>
      <c r="C44" s="67"/>
      <c r="D44" s="67"/>
      <c r="E44" s="67"/>
      <c r="F44" s="68">
        <f t="shared" si="4"/>
        <v>0</v>
      </c>
      <c r="G44" s="68">
        <f t="shared" si="5"/>
        <v>0</v>
      </c>
      <c r="H44" s="37" t="s">
        <v>175</v>
      </c>
      <c r="I44" s="37" t="s">
        <v>176</v>
      </c>
      <c r="J44" s="67">
        <f>SUM(J45:J48)</f>
        <v>0</v>
      </c>
      <c r="K44" s="67">
        <f>SUM(K45:K48)</f>
        <v>0</v>
      </c>
      <c r="L44" s="67">
        <f>SUM(L45:L48)</f>
        <v>0</v>
      </c>
      <c r="M44" s="68">
        <f t="shared" si="2"/>
        <v>0</v>
      </c>
      <c r="N44" s="68">
        <f t="shared" si="3"/>
        <v>0</v>
      </c>
    </row>
    <row r="45" spans="1:14" ht="17.25" customHeight="1">
      <c r="A45" s="37" t="s">
        <v>177</v>
      </c>
      <c r="B45" s="37" t="s">
        <v>178</v>
      </c>
      <c r="C45" s="67"/>
      <c r="D45" s="67"/>
      <c r="E45" s="67"/>
      <c r="F45" s="68">
        <f t="shared" si="4"/>
        <v>0</v>
      </c>
      <c r="G45" s="68">
        <f t="shared" si="5"/>
        <v>0</v>
      </c>
      <c r="H45" s="37" t="s">
        <v>179</v>
      </c>
      <c r="I45" s="37" t="s">
        <v>180</v>
      </c>
      <c r="J45" s="67"/>
      <c r="K45" s="69"/>
      <c r="L45" s="69"/>
      <c r="M45" s="68">
        <f t="shared" si="2"/>
        <v>0</v>
      </c>
      <c r="N45" s="68">
        <f t="shared" si="3"/>
        <v>0</v>
      </c>
    </row>
    <row r="46" spans="1:14" ht="17.25" customHeight="1">
      <c r="A46" s="37" t="s">
        <v>181</v>
      </c>
      <c r="B46" s="37" t="s">
        <v>182</v>
      </c>
      <c r="C46" s="67"/>
      <c r="D46" s="67"/>
      <c r="E46" s="67"/>
      <c r="F46" s="68">
        <f t="shared" si="4"/>
        <v>0</v>
      </c>
      <c r="G46" s="68">
        <f t="shared" si="5"/>
        <v>0</v>
      </c>
      <c r="H46" s="37" t="s">
        <v>183</v>
      </c>
      <c r="I46" s="37" t="s">
        <v>184</v>
      </c>
      <c r="J46" s="67"/>
      <c r="K46" s="69"/>
      <c r="L46" s="69"/>
      <c r="M46" s="68">
        <f t="shared" si="2"/>
        <v>0</v>
      </c>
      <c r="N46" s="68">
        <f t="shared" si="3"/>
        <v>0</v>
      </c>
    </row>
    <row r="47" spans="1:14" ht="17.25" customHeight="1">
      <c r="A47" s="37" t="s">
        <v>185</v>
      </c>
      <c r="B47" s="37" t="s">
        <v>186</v>
      </c>
      <c r="C47" s="67"/>
      <c r="D47" s="67"/>
      <c r="E47" s="67"/>
      <c r="F47" s="68">
        <f t="shared" si="4"/>
        <v>0</v>
      </c>
      <c r="G47" s="68">
        <f t="shared" si="5"/>
        <v>0</v>
      </c>
      <c r="H47" s="37" t="s">
        <v>187</v>
      </c>
      <c r="I47" s="37" t="s">
        <v>188</v>
      </c>
      <c r="J47" s="67"/>
      <c r="K47" s="69"/>
      <c r="L47" s="69"/>
      <c r="M47" s="68">
        <f t="shared" si="2"/>
        <v>0</v>
      </c>
      <c r="N47" s="68">
        <f t="shared" si="3"/>
        <v>0</v>
      </c>
    </row>
    <row r="48" spans="1:14" ht="17.25" customHeight="1">
      <c r="A48" s="37" t="s">
        <v>189</v>
      </c>
      <c r="B48" s="37" t="s">
        <v>190</v>
      </c>
      <c r="C48" s="67"/>
      <c r="D48" s="67"/>
      <c r="E48" s="67"/>
      <c r="F48" s="68">
        <f t="shared" si="4"/>
        <v>0</v>
      </c>
      <c r="G48" s="68">
        <f t="shared" si="5"/>
        <v>0</v>
      </c>
      <c r="H48" s="37" t="s">
        <v>191</v>
      </c>
      <c r="I48" s="37" t="s">
        <v>192</v>
      </c>
      <c r="J48" s="67"/>
      <c r="K48" s="69"/>
      <c r="L48" s="69"/>
      <c r="M48" s="68">
        <f t="shared" si="2"/>
        <v>0</v>
      </c>
      <c r="N48" s="68">
        <f t="shared" si="3"/>
        <v>0</v>
      </c>
    </row>
    <row r="49" spans="1:14" ht="17.25" customHeight="1">
      <c r="A49" s="37" t="s">
        <v>193</v>
      </c>
      <c r="B49" s="37" t="s">
        <v>194</v>
      </c>
      <c r="C49" s="67"/>
      <c r="D49" s="67"/>
      <c r="E49" s="67"/>
      <c r="F49" s="68">
        <f t="shared" si="4"/>
        <v>0</v>
      </c>
      <c r="G49" s="68">
        <f t="shared" si="5"/>
        <v>0</v>
      </c>
      <c r="H49" s="37" t="s">
        <v>195</v>
      </c>
      <c r="I49" s="37" t="s">
        <v>196</v>
      </c>
      <c r="J49" s="67">
        <f>SUM(J50:J53)</f>
        <v>0</v>
      </c>
      <c r="K49" s="67">
        <f>SUM(K50:K53)</f>
        <v>0</v>
      </c>
      <c r="L49" s="67">
        <f>SUM(L50:L53)</f>
        <v>0</v>
      </c>
      <c r="M49" s="68">
        <f t="shared" si="2"/>
        <v>0</v>
      </c>
      <c r="N49" s="68">
        <f t="shared" si="3"/>
        <v>0</v>
      </c>
    </row>
    <row r="50" spans="1:14" ht="15.75" customHeight="1">
      <c r="A50" s="37" t="s">
        <v>197</v>
      </c>
      <c r="B50" s="37" t="s">
        <v>198</v>
      </c>
      <c r="C50" s="67"/>
      <c r="D50" s="67"/>
      <c r="E50" s="67"/>
      <c r="F50" s="68">
        <f t="shared" si="4"/>
        <v>0</v>
      </c>
      <c r="G50" s="68">
        <f t="shared" si="5"/>
        <v>0</v>
      </c>
      <c r="H50" s="37" t="s">
        <v>199</v>
      </c>
      <c r="I50" s="37" t="s">
        <v>200</v>
      </c>
      <c r="J50" s="67"/>
      <c r="K50" s="69"/>
      <c r="L50" s="69"/>
      <c r="M50" s="68">
        <f t="shared" si="2"/>
        <v>0</v>
      </c>
      <c r="N50" s="68">
        <f t="shared" si="3"/>
        <v>0</v>
      </c>
    </row>
    <row r="51" spans="1:14" ht="17.25" customHeight="1">
      <c r="A51" s="37" t="s">
        <v>201</v>
      </c>
      <c r="B51" s="37" t="s">
        <v>202</v>
      </c>
      <c r="C51" s="67"/>
      <c r="D51" s="67"/>
      <c r="E51" s="67"/>
      <c r="F51" s="68">
        <f t="shared" si="4"/>
        <v>0</v>
      </c>
      <c r="G51" s="68">
        <f t="shared" si="5"/>
        <v>0</v>
      </c>
      <c r="H51" s="37" t="s">
        <v>203</v>
      </c>
      <c r="I51" s="37" t="s">
        <v>204</v>
      </c>
      <c r="J51" s="67"/>
      <c r="K51" s="69"/>
      <c r="L51" s="69"/>
      <c r="M51" s="68">
        <f t="shared" si="2"/>
        <v>0</v>
      </c>
      <c r="N51" s="68">
        <f t="shared" si="3"/>
        <v>0</v>
      </c>
    </row>
    <row r="52" spans="1:14" ht="17.25" customHeight="1">
      <c r="A52" s="37" t="s">
        <v>205</v>
      </c>
      <c r="B52" s="37" t="s">
        <v>206</v>
      </c>
      <c r="C52" s="67">
        <f>SUM(C53:C54)</f>
        <v>0</v>
      </c>
      <c r="D52" s="69">
        <f>SUM(D53:D54)</f>
        <v>0</v>
      </c>
      <c r="E52" s="69">
        <f>SUM(E53:E54)</f>
        <v>0</v>
      </c>
      <c r="F52" s="68">
        <f t="shared" si="4"/>
        <v>0</v>
      </c>
      <c r="G52" s="68">
        <f t="shared" si="5"/>
        <v>0</v>
      </c>
      <c r="H52" s="37" t="s">
        <v>207</v>
      </c>
      <c r="I52" s="37" t="s">
        <v>208</v>
      </c>
      <c r="J52" s="67"/>
      <c r="K52" s="69"/>
      <c r="L52" s="69"/>
      <c r="M52" s="68">
        <f t="shared" si="2"/>
        <v>0</v>
      </c>
      <c r="N52" s="68">
        <f t="shared" si="3"/>
        <v>0</v>
      </c>
    </row>
    <row r="53" spans="1:14" ht="17.25" customHeight="1">
      <c r="A53" s="37" t="s">
        <v>209</v>
      </c>
      <c r="B53" s="37" t="s">
        <v>210</v>
      </c>
      <c r="C53" s="67"/>
      <c r="D53" s="67"/>
      <c r="E53" s="67"/>
      <c r="F53" s="68">
        <f t="shared" si="4"/>
        <v>0</v>
      </c>
      <c r="G53" s="68">
        <f t="shared" si="5"/>
        <v>0</v>
      </c>
      <c r="H53" s="37" t="s">
        <v>211</v>
      </c>
      <c r="I53" s="37" t="s">
        <v>212</v>
      </c>
      <c r="J53" s="67"/>
      <c r="K53" s="69"/>
      <c r="L53" s="69"/>
      <c r="M53" s="68">
        <f t="shared" si="2"/>
        <v>0</v>
      </c>
      <c r="N53" s="68">
        <f t="shared" si="3"/>
        <v>0</v>
      </c>
    </row>
    <row r="54" spans="1:14" ht="17.25" customHeight="1">
      <c r="A54" s="37" t="s">
        <v>213</v>
      </c>
      <c r="B54" s="37" t="s">
        <v>214</v>
      </c>
      <c r="C54" s="67"/>
      <c r="D54" s="67"/>
      <c r="E54" s="67"/>
      <c r="F54" s="68">
        <f t="shared" si="4"/>
        <v>0</v>
      </c>
      <c r="G54" s="68">
        <f t="shared" si="5"/>
        <v>0</v>
      </c>
      <c r="H54" s="37" t="s">
        <v>215</v>
      </c>
      <c r="I54" s="37" t="s">
        <v>216</v>
      </c>
      <c r="J54" s="67">
        <f>SUM(J55,J71,J76,J82,J86,J90,J94,J100,J103,J75)</f>
        <v>43862</v>
      </c>
      <c r="K54" s="67">
        <f>SUM(K55,K71,K76,K82,K86,K90,K94,K100,K103,K75)</f>
        <v>14947</v>
      </c>
      <c r="L54" s="67">
        <f>SUM(L55,L71,L76,L82,L86,L90,L94,L100,L103,L75)</f>
        <v>21015</v>
      </c>
      <c r="M54" s="68">
        <f t="shared" si="2"/>
        <v>0.47911631936528204</v>
      </c>
      <c r="N54" s="68">
        <f t="shared" si="3"/>
        <v>1.4059677527262997</v>
      </c>
    </row>
    <row r="55" spans="1:14" ht="17.25" customHeight="1">
      <c r="A55" s="37" t="s">
        <v>217</v>
      </c>
      <c r="B55" s="37" t="s">
        <v>218</v>
      </c>
      <c r="C55" s="67"/>
      <c r="D55" s="67"/>
      <c r="E55" s="67"/>
      <c r="F55" s="68">
        <f t="shared" si="4"/>
        <v>0</v>
      </c>
      <c r="G55" s="68">
        <f t="shared" si="5"/>
        <v>0</v>
      </c>
      <c r="H55" s="37" t="s">
        <v>219</v>
      </c>
      <c r="I55" s="37" t="s">
        <v>220</v>
      </c>
      <c r="J55" s="67">
        <f>SUM(J56:J70)</f>
        <v>43862</v>
      </c>
      <c r="K55" s="67">
        <f>SUM(K56:K70)</f>
        <v>14947</v>
      </c>
      <c r="L55" s="67">
        <f>SUM(L56:L70)</f>
        <v>21015</v>
      </c>
      <c r="M55" s="68">
        <f t="shared" si="2"/>
        <v>0.47911631936528204</v>
      </c>
      <c r="N55" s="68">
        <f t="shared" si="3"/>
        <v>1.4059677527262997</v>
      </c>
    </row>
    <row r="56" spans="1:14" ht="17.25" customHeight="1">
      <c r="A56" s="37" t="s">
        <v>221</v>
      </c>
      <c r="B56" s="37" t="s">
        <v>222</v>
      </c>
      <c r="C56" s="67">
        <f>SUM(C57:C58)</f>
        <v>0</v>
      </c>
      <c r="D56" s="69">
        <f>SUM(D57:D58)</f>
        <v>0</v>
      </c>
      <c r="E56" s="69">
        <f>SUM(E57:E58)</f>
        <v>0</v>
      </c>
      <c r="F56" s="68">
        <f t="shared" si="4"/>
        <v>0</v>
      </c>
      <c r="G56" s="68">
        <f t="shared" si="5"/>
        <v>0</v>
      </c>
      <c r="H56" s="37" t="s">
        <v>223</v>
      </c>
      <c r="I56" s="37" t="s">
        <v>224</v>
      </c>
      <c r="J56" s="67">
        <v>32000</v>
      </c>
      <c r="K56" s="69">
        <v>14947</v>
      </c>
      <c r="L56" s="69">
        <v>19015</v>
      </c>
      <c r="M56" s="68">
        <f t="shared" si="2"/>
        <v>0.59421875000000002</v>
      </c>
      <c r="N56" s="68">
        <f t="shared" si="3"/>
        <v>1.2721616377868468</v>
      </c>
    </row>
    <row r="57" spans="1:14" ht="17.25" customHeight="1">
      <c r="A57" s="37" t="s">
        <v>225</v>
      </c>
      <c r="B57" s="37" t="s">
        <v>226</v>
      </c>
      <c r="C57" s="67"/>
      <c r="D57" s="67"/>
      <c r="E57" s="67"/>
      <c r="F57" s="68">
        <f t="shared" si="4"/>
        <v>0</v>
      </c>
      <c r="G57" s="68">
        <f t="shared" si="5"/>
        <v>0</v>
      </c>
      <c r="H57" s="37" t="s">
        <v>227</v>
      </c>
      <c r="I57" s="37" t="s">
        <v>228</v>
      </c>
      <c r="J57" s="67"/>
      <c r="K57" s="69"/>
      <c r="L57" s="69"/>
      <c r="M57" s="68">
        <f t="shared" si="2"/>
        <v>0</v>
      </c>
      <c r="N57" s="68">
        <f t="shared" si="3"/>
        <v>0</v>
      </c>
    </row>
    <row r="58" spans="1:14" ht="17.25" customHeight="1">
      <c r="A58" s="37" t="s">
        <v>229</v>
      </c>
      <c r="B58" s="37" t="s">
        <v>222</v>
      </c>
      <c r="C58" s="67"/>
      <c r="D58" s="67"/>
      <c r="E58" s="67"/>
      <c r="F58" s="68">
        <f t="shared" si="4"/>
        <v>0</v>
      </c>
      <c r="G58" s="68">
        <f t="shared" si="5"/>
        <v>0</v>
      </c>
      <c r="H58" s="37" t="s">
        <v>230</v>
      </c>
      <c r="I58" s="37" t="s">
        <v>231</v>
      </c>
      <c r="J58" s="67">
        <v>11862</v>
      </c>
      <c r="K58" s="69"/>
      <c r="L58" s="69"/>
      <c r="M58" s="68">
        <f t="shared" si="2"/>
        <v>0</v>
      </c>
      <c r="N58" s="68">
        <f t="shared" si="3"/>
        <v>0</v>
      </c>
    </row>
    <row r="59" spans="1:14" ht="17.25" customHeight="1">
      <c r="A59" s="37"/>
      <c r="B59" s="37"/>
      <c r="C59" s="39"/>
      <c r="D59" s="40"/>
      <c r="E59" s="40"/>
      <c r="F59" s="41"/>
      <c r="G59" s="41"/>
      <c r="H59" s="37" t="s">
        <v>232</v>
      </c>
      <c r="I59" s="37" t="s">
        <v>233</v>
      </c>
      <c r="J59" s="67"/>
      <c r="K59" s="69"/>
      <c r="L59" s="69"/>
      <c r="M59" s="68">
        <f t="shared" si="2"/>
        <v>0</v>
      </c>
      <c r="N59" s="68">
        <f t="shared" si="3"/>
        <v>0</v>
      </c>
    </row>
    <row r="60" spans="1:14" ht="17.25" customHeight="1">
      <c r="A60" s="37"/>
      <c r="B60" s="37"/>
      <c r="C60" s="39"/>
      <c r="D60" s="40"/>
      <c r="E60" s="40"/>
      <c r="F60" s="41"/>
      <c r="G60" s="41"/>
      <c r="H60" s="37" t="s">
        <v>234</v>
      </c>
      <c r="I60" s="37" t="s">
        <v>235</v>
      </c>
      <c r="J60" s="67"/>
      <c r="K60" s="69"/>
      <c r="L60" s="69"/>
      <c r="M60" s="68">
        <f t="shared" si="2"/>
        <v>0</v>
      </c>
      <c r="N60" s="68">
        <f t="shared" si="3"/>
        <v>0</v>
      </c>
    </row>
    <row r="61" spans="1:14" ht="17.25" customHeight="1">
      <c r="A61" s="37"/>
      <c r="B61" s="37"/>
      <c r="C61" s="39"/>
      <c r="D61" s="40"/>
      <c r="E61" s="40"/>
      <c r="F61" s="41"/>
      <c r="G61" s="41"/>
      <c r="H61" s="37" t="s">
        <v>236</v>
      </c>
      <c r="I61" s="37" t="s">
        <v>237</v>
      </c>
      <c r="J61" s="67"/>
      <c r="K61" s="69"/>
      <c r="L61" s="69"/>
      <c r="M61" s="68">
        <f t="shared" si="2"/>
        <v>0</v>
      </c>
      <c r="N61" s="68">
        <f t="shared" si="3"/>
        <v>0</v>
      </c>
    </row>
    <row r="62" spans="1:14" ht="17.25" customHeight="1">
      <c r="A62" s="37"/>
      <c r="B62" s="37"/>
      <c r="C62" s="39"/>
      <c r="D62" s="40"/>
      <c r="E62" s="40"/>
      <c r="F62" s="41"/>
      <c r="G62" s="41"/>
      <c r="H62" s="37" t="s">
        <v>238</v>
      </c>
      <c r="I62" s="37" t="s">
        <v>239</v>
      </c>
      <c r="J62" s="67"/>
      <c r="K62" s="69"/>
      <c r="L62" s="69"/>
      <c r="M62" s="68">
        <f t="shared" si="2"/>
        <v>0</v>
      </c>
      <c r="N62" s="68">
        <f t="shared" si="3"/>
        <v>0</v>
      </c>
    </row>
    <row r="63" spans="1:14" ht="17.25" customHeight="1">
      <c r="A63" s="37"/>
      <c r="B63" s="37"/>
      <c r="C63" s="39"/>
      <c r="D63" s="40"/>
      <c r="E63" s="40"/>
      <c r="F63" s="41"/>
      <c r="G63" s="41"/>
      <c r="H63" s="37" t="s">
        <v>240</v>
      </c>
      <c r="I63" s="37" t="s">
        <v>241</v>
      </c>
      <c r="J63" s="67"/>
      <c r="K63" s="69"/>
      <c r="L63" s="69"/>
      <c r="M63" s="68">
        <f t="shared" si="2"/>
        <v>0</v>
      </c>
      <c r="N63" s="68">
        <f t="shared" si="3"/>
        <v>0</v>
      </c>
    </row>
    <row r="64" spans="1:14" ht="17.25" customHeight="1">
      <c r="A64" s="37"/>
      <c r="B64" s="37"/>
      <c r="C64" s="39"/>
      <c r="D64" s="40"/>
      <c r="E64" s="40"/>
      <c r="F64" s="41"/>
      <c r="G64" s="41"/>
      <c r="H64" s="37" t="s">
        <v>242</v>
      </c>
      <c r="I64" s="37" t="s">
        <v>243</v>
      </c>
      <c r="J64" s="67"/>
      <c r="K64" s="69"/>
      <c r="L64" s="69"/>
      <c r="M64" s="68">
        <f t="shared" si="2"/>
        <v>0</v>
      </c>
      <c r="N64" s="68">
        <f t="shared" si="3"/>
        <v>0</v>
      </c>
    </row>
    <row r="65" spans="1:14" ht="17.25" customHeight="1">
      <c r="A65" s="37"/>
      <c r="B65" s="37"/>
      <c r="C65" s="39"/>
      <c r="D65" s="40"/>
      <c r="E65" s="40"/>
      <c r="F65" s="41"/>
      <c r="G65" s="41"/>
      <c r="H65" s="37" t="s">
        <v>244</v>
      </c>
      <c r="I65" s="37" t="s">
        <v>245</v>
      </c>
      <c r="J65" s="67"/>
      <c r="K65" s="69"/>
      <c r="L65" s="69"/>
      <c r="M65" s="68">
        <f t="shared" si="2"/>
        <v>0</v>
      </c>
      <c r="N65" s="68">
        <f t="shared" si="3"/>
        <v>0</v>
      </c>
    </row>
    <row r="66" spans="1:14" ht="17.25" customHeight="1">
      <c r="A66" s="37"/>
      <c r="B66" s="37"/>
      <c r="C66" s="39"/>
      <c r="D66" s="40"/>
      <c r="E66" s="40"/>
      <c r="F66" s="41"/>
      <c r="G66" s="41"/>
      <c r="H66" s="37" t="s">
        <v>246</v>
      </c>
      <c r="I66" s="37" t="s">
        <v>247</v>
      </c>
      <c r="J66" s="67"/>
      <c r="K66" s="69"/>
      <c r="L66" s="69"/>
      <c r="M66" s="68">
        <f t="shared" si="2"/>
        <v>0</v>
      </c>
      <c r="N66" s="68">
        <f t="shared" si="3"/>
        <v>0</v>
      </c>
    </row>
    <row r="67" spans="1:14" ht="17.25" customHeight="1">
      <c r="A67" s="37"/>
      <c r="B67" s="37"/>
      <c r="C67" s="39"/>
      <c r="D67" s="40"/>
      <c r="E67" s="40"/>
      <c r="F67" s="41"/>
      <c r="G67" s="41"/>
      <c r="H67" s="37" t="s">
        <v>248</v>
      </c>
      <c r="I67" s="37" t="s">
        <v>249</v>
      </c>
      <c r="J67" s="67"/>
      <c r="K67" s="69"/>
      <c r="L67" s="69"/>
      <c r="M67" s="68">
        <f t="shared" si="2"/>
        <v>0</v>
      </c>
      <c r="N67" s="68">
        <f t="shared" si="3"/>
        <v>0</v>
      </c>
    </row>
    <row r="68" spans="1:14" ht="17.25" customHeight="1">
      <c r="A68" s="37"/>
      <c r="B68" s="37"/>
      <c r="C68" s="39"/>
      <c r="D68" s="40"/>
      <c r="E68" s="40"/>
      <c r="F68" s="41"/>
      <c r="G68" s="41"/>
      <c r="H68" s="37" t="s">
        <v>250</v>
      </c>
      <c r="I68" s="37" t="s">
        <v>251</v>
      </c>
      <c r="J68" s="67"/>
      <c r="K68" s="69"/>
      <c r="L68" s="69"/>
      <c r="M68" s="68">
        <f t="shared" si="2"/>
        <v>0</v>
      </c>
      <c r="N68" s="68">
        <f t="shared" si="3"/>
        <v>0</v>
      </c>
    </row>
    <row r="69" spans="1:14" ht="17.25" customHeight="1">
      <c r="A69" s="37"/>
      <c r="B69" s="37"/>
      <c r="C69" s="39"/>
      <c r="D69" s="40"/>
      <c r="E69" s="40"/>
      <c r="F69" s="41"/>
      <c r="G69" s="41"/>
      <c r="H69" s="37" t="s">
        <v>252</v>
      </c>
      <c r="I69" s="37" t="s">
        <v>253</v>
      </c>
      <c r="J69" s="67"/>
      <c r="K69" s="69"/>
      <c r="L69" s="69">
        <v>2000</v>
      </c>
      <c r="M69" s="68">
        <f t="shared" si="2"/>
        <v>0</v>
      </c>
      <c r="N69" s="68">
        <f t="shared" si="3"/>
        <v>0</v>
      </c>
    </row>
    <row r="70" spans="1:14" ht="17.25" customHeight="1">
      <c r="A70" s="37"/>
      <c r="B70" s="37"/>
      <c r="C70" s="39"/>
      <c r="D70" s="40"/>
      <c r="E70" s="40"/>
      <c r="F70" s="41"/>
      <c r="G70" s="41"/>
      <c r="H70" s="37" t="s">
        <v>254</v>
      </c>
      <c r="I70" s="37" t="s">
        <v>255</v>
      </c>
      <c r="J70" s="67"/>
      <c r="K70" s="69"/>
      <c r="L70" s="69"/>
      <c r="M70" s="68">
        <f t="shared" si="2"/>
        <v>0</v>
      </c>
      <c r="N70" s="68">
        <f t="shared" si="3"/>
        <v>0</v>
      </c>
    </row>
    <row r="71" spans="1:14" ht="17.25" customHeight="1">
      <c r="A71" s="37"/>
      <c r="B71" s="37"/>
      <c r="C71" s="39"/>
      <c r="D71" s="40"/>
      <c r="E71" s="40"/>
      <c r="F71" s="41"/>
      <c r="G71" s="41"/>
      <c r="H71" s="37" t="s">
        <v>256</v>
      </c>
      <c r="I71" s="37" t="s">
        <v>257</v>
      </c>
      <c r="J71" s="67">
        <f>SUM(J72:J74)</f>
        <v>0</v>
      </c>
      <c r="K71" s="67">
        <f>SUM(K72:K74)</f>
        <v>0</v>
      </c>
      <c r="L71" s="67">
        <f>SUM(L72:L74)</f>
        <v>0</v>
      </c>
      <c r="M71" s="68">
        <f t="shared" ref="M71:M134" si="6">IFERROR($L71/J71,)</f>
        <v>0</v>
      </c>
      <c r="N71" s="68">
        <f t="shared" ref="N71:N134" si="7">IFERROR($L71/K71,)</f>
        <v>0</v>
      </c>
    </row>
    <row r="72" spans="1:14" ht="17.25" customHeight="1">
      <c r="A72" s="37"/>
      <c r="B72" s="37"/>
      <c r="C72" s="39"/>
      <c r="D72" s="40"/>
      <c r="E72" s="40"/>
      <c r="F72" s="41"/>
      <c r="G72" s="41"/>
      <c r="H72" s="37" t="s">
        <v>258</v>
      </c>
      <c r="I72" s="37" t="s">
        <v>224</v>
      </c>
      <c r="J72" s="67"/>
      <c r="K72" s="69"/>
      <c r="L72" s="69"/>
      <c r="M72" s="68">
        <f t="shared" si="6"/>
        <v>0</v>
      </c>
      <c r="N72" s="68">
        <f t="shared" si="7"/>
        <v>0</v>
      </c>
    </row>
    <row r="73" spans="1:14" ht="17.25" customHeight="1">
      <c r="A73" s="37"/>
      <c r="B73" s="37"/>
      <c r="C73" s="39"/>
      <c r="D73" s="40"/>
      <c r="E73" s="40"/>
      <c r="F73" s="41"/>
      <c r="G73" s="41"/>
      <c r="H73" s="37" t="s">
        <v>259</v>
      </c>
      <c r="I73" s="37" t="s">
        <v>228</v>
      </c>
      <c r="J73" s="67"/>
      <c r="K73" s="69"/>
      <c r="L73" s="69"/>
      <c r="M73" s="68">
        <f t="shared" si="6"/>
        <v>0</v>
      </c>
      <c r="N73" s="68">
        <f t="shared" si="7"/>
        <v>0</v>
      </c>
    </row>
    <row r="74" spans="1:14" ht="17.25" customHeight="1">
      <c r="A74" s="37"/>
      <c r="B74" s="37"/>
      <c r="C74" s="39"/>
      <c r="D74" s="40"/>
      <c r="E74" s="40"/>
      <c r="F74" s="41"/>
      <c r="G74" s="41"/>
      <c r="H74" s="37" t="s">
        <v>260</v>
      </c>
      <c r="I74" s="37" t="s">
        <v>261</v>
      </c>
      <c r="J74" s="67"/>
      <c r="K74" s="69"/>
      <c r="L74" s="69"/>
      <c r="M74" s="68">
        <f t="shared" si="6"/>
        <v>0</v>
      </c>
      <c r="N74" s="68">
        <f t="shared" si="7"/>
        <v>0</v>
      </c>
    </row>
    <row r="75" spans="1:14" ht="17.25" customHeight="1">
      <c r="A75" s="37"/>
      <c r="B75" s="37"/>
      <c r="C75" s="39"/>
      <c r="D75" s="40"/>
      <c r="E75" s="40"/>
      <c r="F75" s="41"/>
      <c r="G75" s="41"/>
      <c r="H75" s="37" t="s">
        <v>262</v>
      </c>
      <c r="I75" s="37" t="s">
        <v>263</v>
      </c>
      <c r="J75" s="67"/>
      <c r="K75" s="69"/>
      <c r="L75" s="69"/>
      <c r="M75" s="68">
        <f t="shared" si="6"/>
        <v>0</v>
      </c>
      <c r="N75" s="68">
        <f t="shared" si="7"/>
        <v>0</v>
      </c>
    </row>
    <row r="76" spans="1:14" ht="17.25" customHeight="1">
      <c r="A76" s="37"/>
      <c r="B76" s="37"/>
      <c r="C76" s="39"/>
      <c r="D76" s="40"/>
      <c r="E76" s="40"/>
      <c r="F76" s="41"/>
      <c r="G76" s="41"/>
      <c r="H76" s="37" t="s">
        <v>264</v>
      </c>
      <c r="I76" s="37" t="s">
        <v>265</v>
      </c>
      <c r="J76" s="67">
        <f>SUM(J77:J81)</f>
        <v>0</v>
      </c>
      <c r="K76" s="67">
        <f>SUM(K77:K81)</f>
        <v>0</v>
      </c>
      <c r="L76" s="67">
        <f>SUM(L77:L81)</f>
        <v>0</v>
      </c>
      <c r="M76" s="68">
        <f t="shared" si="6"/>
        <v>0</v>
      </c>
      <c r="N76" s="68">
        <f t="shared" si="7"/>
        <v>0</v>
      </c>
    </row>
    <row r="77" spans="1:14" ht="17.25" customHeight="1">
      <c r="A77" s="37"/>
      <c r="B77" s="37"/>
      <c r="C77" s="39"/>
      <c r="D77" s="40"/>
      <c r="E77" s="40"/>
      <c r="F77" s="41"/>
      <c r="G77" s="41"/>
      <c r="H77" s="37" t="s">
        <v>266</v>
      </c>
      <c r="I77" s="37" t="s">
        <v>267</v>
      </c>
      <c r="J77" s="67"/>
      <c r="K77" s="69"/>
      <c r="L77" s="69"/>
      <c r="M77" s="68">
        <f t="shared" si="6"/>
        <v>0</v>
      </c>
      <c r="N77" s="68">
        <f t="shared" si="7"/>
        <v>0</v>
      </c>
    </row>
    <row r="78" spans="1:14" ht="17.25" customHeight="1">
      <c r="A78" s="37"/>
      <c r="B78" s="37"/>
      <c r="C78" s="39"/>
      <c r="D78" s="40"/>
      <c r="E78" s="40"/>
      <c r="F78" s="41"/>
      <c r="G78" s="41"/>
      <c r="H78" s="37" t="s">
        <v>268</v>
      </c>
      <c r="I78" s="37" t="s">
        <v>269</v>
      </c>
      <c r="J78" s="67"/>
      <c r="K78" s="69"/>
      <c r="L78" s="69"/>
      <c r="M78" s="68">
        <f t="shared" si="6"/>
        <v>0</v>
      </c>
      <c r="N78" s="68">
        <f t="shared" si="7"/>
        <v>0</v>
      </c>
    </row>
    <row r="79" spans="1:14" ht="17.25" customHeight="1">
      <c r="A79" s="37"/>
      <c r="B79" s="37"/>
      <c r="C79" s="39"/>
      <c r="D79" s="40"/>
      <c r="E79" s="40"/>
      <c r="F79" s="41"/>
      <c r="G79" s="41"/>
      <c r="H79" s="37" t="s">
        <v>270</v>
      </c>
      <c r="I79" s="37" t="s">
        <v>271</v>
      </c>
      <c r="J79" s="67"/>
      <c r="K79" s="69"/>
      <c r="L79" s="69"/>
      <c r="M79" s="68">
        <f t="shared" si="6"/>
        <v>0</v>
      </c>
      <c r="N79" s="68">
        <f t="shared" si="7"/>
        <v>0</v>
      </c>
    </row>
    <row r="80" spans="1:14" ht="17.25" customHeight="1">
      <c r="A80" s="37"/>
      <c r="B80" s="37"/>
      <c r="C80" s="39"/>
      <c r="D80" s="40"/>
      <c r="E80" s="40"/>
      <c r="F80" s="41"/>
      <c r="G80" s="41"/>
      <c r="H80" s="37" t="s">
        <v>272</v>
      </c>
      <c r="I80" s="37" t="s">
        <v>273</v>
      </c>
      <c r="J80" s="67"/>
      <c r="K80" s="69"/>
      <c r="L80" s="69"/>
      <c r="M80" s="68">
        <f t="shared" si="6"/>
        <v>0</v>
      </c>
      <c r="N80" s="68">
        <f t="shared" si="7"/>
        <v>0</v>
      </c>
    </row>
    <row r="81" spans="1:14" ht="17.25" customHeight="1">
      <c r="A81" s="37"/>
      <c r="B81" s="37"/>
      <c r="C81" s="39"/>
      <c r="D81" s="40"/>
      <c r="E81" s="40"/>
      <c r="F81" s="41"/>
      <c r="G81" s="41"/>
      <c r="H81" s="37" t="s">
        <v>274</v>
      </c>
      <c r="I81" s="37" t="s">
        <v>275</v>
      </c>
      <c r="J81" s="67"/>
      <c r="K81" s="69"/>
      <c r="L81" s="69"/>
      <c r="M81" s="68">
        <f t="shared" si="6"/>
        <v>0</v>
      </c>
      <c r="N81" s="68">
        <f t="shared" si="7"/>
        <v>0</v>
      </c>
    </row>
    <row r="82" spans="1:14" ht="17.25" customHeight="1">
      <c r="A82" s="37"/>
      <c r="B82" s="37"/>
      <c r="C82" s="39"/>
      <c r="D82" s="40"/>
      <c r="E82" s="40"/>
      <c r="F82" s="41"/>
      <c r="G82" s="41"/>
      <c r="H82" s="37" t="s">
        <v>276</v>
      </c>
      <c r="I82" s="37" t="s">
        <v>277</v>
      </c>
      <c r="J82" s="67">
        <f>SUM(J83:J85)</f>
        <v>0</v>
      </c>
      <c r="K82" s="67">
        <f>SUM(K83:K85)</f>
        <v>0</v>
      </c>
      <c r="L82" s="67">
        <f>SUM(L83:L85)</f>
        <v>0</v>
      </c>
      <c r="M82" s="68">
        <f t="shared" si="6"/>
        <v>0</v>
      </c>
      <c r="N82" s="68">
        <f t="shared" si="7"/>
        <v>0</v>
      </c>
    </row>
    <row r="83" spans="1:14" ht="17.25" customHeight="1">
      <c r="A83" s="37"/>
      <c r="B83" s="37"/>
      <c r="C83" s="39"/>
      <c r="D83" s="40"/>
      <c r="E83" s="40"/>
      <c r="F83" s="41"/>
      <c r="G83" s="41"/>
      <c r="H83" s="37" t="s">
        <v>278</v>
      </c>
      <c r="I83" s="37" t="s">
        <v>279</v>
      </c>
      <c r="J83" s="67"/>
      <c r="K83" s="69"/>
      <c r="L83" s="69"/>
      <c r="M83" s="68">
        <f t="shared" si="6"/>
        <v>0</v>
      </c>
      <c r="N83" s="68">
        <f t="shared" si="7"/>
        <v>0</v>
      </c>
    </row>
    <row r="84" spans="1:14" ht="17.25" customHeight="1">
      <c r="A84" s="37"/>
      <c r="B84" s="37"/>
      <c r="C84" s="39"/>
      <c r="D84" s="40"/>
      <c r="E84" s="40"/>
      <c r="F84" s="41"/>
      <c r="G84" s="41"/>
      <c r="H84" s="37" t="s">
        <v>280</v>
      </c>
      <c r="I84" s="37" t="s">
        <v>281</v>
      </c>
      <c r="J84" s="67"/>
      <c r="K84" s="69"/>
      <c r="L84" s="69"/>
      <c r="M84" s="68">
        <f t="shared" si="6"/>
        <v>0</v>
      </c>
      <c r="N84" s="68">
        <f t="shared" si="7"/>
        <v>0</v>
      </c>
    </row>
    <row r="85" spans="1:14" ht="17.25" customHeight="1">
      <c r="A85" s="37"/>
      <c r="B85" s="37"/>
      <c r="C85" s="39"/>
      <c r="D85" s="40"/>
      <c r="E85" s="40"/>
      <c r="F85" s="41"/>
      <c r="G85" s="41"/>
      <c r="H85" s="37" t="s">
        <v>282</v>
      </c>
      <c r="I85" s="37" t="s">
        <v>283</v>
      </c>
      <c r="J85" s="67"/>
      <c r="K85" s="69"/>
      <c r="L85" s="69"/>
      <c r="M85" s="68">
        <f t="shared" si="6"/>
        <v>0</v>
      </c>
      <c r="N85" s="68">
        <f t="shared" si="7"/>
        <v>0</v>
      </c>
    </row>
    <row r="86" spans="1:14" ht="17.25" customHeight="1">
      <c r="A86" s="37"/>
      <c r="B86" s="37"/>
      <c r="C86" s="39"/>
      <c r="D86" s="40"/>
      <c r="E86" s="40"/>
      <c r="F86" s="41"/>
      <c r="G86" s="41"/>
      <c r="H86" s="37" t="s">
        <v>284</v>
      </c>
      <c r="I86" s="37" t="s">
        <v>285</v>
      </c>
      <c r="J86" s="67">
        <f>SUM(J87:J89)</f>
        <v>0</v>
      </c>
      <c r="K86" s="67">
        <f>SUM(K87:K89)</f>
        <v>0</v>
      </c>
      <c r="L86" s="67">
        <f>SUM(L87:L89)</f>
        <v>0</v>
      </c>
      <c r="M86" s="68">
        <f t="shared" si="6"/>
        <v>0</v>
      </c>
      <c r="N86" s="68">
        <f t="shared" si="7"/>
        <v>0</v>
      </c>
    </row>
    <row r="87" spans="1:14" ht="17.25" customHeight="1">
      <c r="A87" s="37"/>
      <c r="B87" s="37"/>
      <c r="C87" s="39"/>
      <c r="D87" s="40"/>
      <c r="E87" s="40"/>
      <c r="F87" s="41"/>
      <c r="G87" s="41"/>
      <c r="H87" s="37" t="s">
        <v>286</v>
      </c>
      <c r="I87" s="37" t="s">
        <v>224</v>
      </c>
      <c r="J87" s="67"/>
      <c r="K87" s="69"/>
      <c r="L87" s="69"/>
      <c r="M87" s="68">
        <f t="shared" si="6"/>
        <v>0</v>
      </c>
      <c r="N87" s="68">
        <f t="shared" si="7"/>
        <v>0</v>
      </c>
    </row>
    <row r="88" spans="1:14" ht="17.25" customHeight="1">
      <c r="A88" s="37"/>
      <c r="B88" s="37"/>
      <c r="C88" s="39"/>
      <c r="D88" s="40"/>
      <c r="E88" s="40"/>
      <c r="F88" s="41"/>
      <c r="G88" s="41"/>
      <c r="H88" s="37" t="s">
        <v>287</v>
      </c>
      <c r="I88" s="37" t="s">
        <v>228</v>
      </c>
      <c r="J88" s="67"/>
      <c r="K88" s="69"/>
      <c r="L88" s="69"/>
      <c r="M88" s="68">
        <f t="shared" si="6"/>
        <v>0</v>
      </c>
      <c r="N88" s="68">
        <f t="shared" si="7"/>
        <v>0</v>
      </c>
    </row>
    <row r="89" spans="1:14" ht="17.25" customHeight="1">
      <c r="A89" s="37"/>
      <c r="B89" s="37"/>
      <c r="C89" s="39"/>
      <c r="D89" s="40"/>
      <c r="E89" s="40"/>
      <c r="F89" s="41"/>
      <c r="G89" s="41"/>
      <c r="H89" s="37" t="s">
        <v>288</v>
      </c>
      <c r="I89" s="37" t="s">
        <v>289</v>
      </c>
      <c r="J89" s="67"/>
      <c r="K89" s="69"/>
      <c r="L89" s="69"/>
      <c r="M89" s="68">
        <f t="shared" si="6"/>
        <v>0</v>
      </c>
      <c r="N89" s="68">
        <f t="shared" si="7"/>
        <v>0</v>
      </c>
    </row>
    <row r="90" spans="1:14" ht="17.25" customHeight="1">
      <c r="A90" s="37"/>
      <c r="B90" s="37"/>
      <c r="C90" s="39"/>
      <c r="D90" s="40"/>
      <c r="E90" s="40"/>
      <c r="F90" s="41"/>
      <c r="G90" s="41"/>
      <c r="H90" s="37" t="s">
        <v>290</v>
      </c>
      <c r="I90" s="37" t="s">
        <v>291</v>
      </c>
      <c r="J90" s="67">
        <f>SUM(J91:J93)</f>
        <v>0</v>
      </c>
      <c r="K90" s="67">
        <f>SUM(K91:K93)</f>
        <v>0</v>
      </c>
      <c r="L90" s="67">
        <f>SUM(L91:L93)</f>
        <v>0</v>
      </c>
      <c r="M90" s="68">
        <f t="shared" si="6"/>
        <v>0</v>
      </c>
      <c r="N90" s="68">
        <f t="shared" si="7"/>
        <v>0</v>
      </c>
    </row>
    <row r="91" spans="1:14" ht="17.25" customHeight="1">
      <c r="A91" s="37"/>
      <c r="B91" s="37"/>
      <c r="C91" s="39"/>
      <c r="D91" s="40"/>
      <c r="E91" s="40"/>
      <c r="F91" s="41"/>
      <c r="G91" s="41"/>
      <c r="H91" s="37" t="s">
        <v>292</v>
      </c>
      <c r="I91" s="37" t="s">
        <v>224</v>
      </c>
      <c r="J91" s="67"/>
      <c r="K91" s="69"/>
      <c r="L91" s="69"/>
      <c r="M91" s="68">
        <f t="shared" si="6"/>
        <v>0</v>
      </c>
      <c r="N91" s="68">
        <f t="shared" si="7"/>
        <v>0</v>
      </c>
    </row>
    <row r="92" spans="1:14" ht="17.25" customHeight="1">
      <c r="A92" s="37"/>
      <c r="B92" s="37"/>
      <c r="C92" s="39"/>
      <c r="D92" s="40"/>
      <c r="E92" s="40"/>
      <c r="F92" s="41"/>
      <c r="G92" s="41"/>
      <c r="H92" s="37" t="s">
        <v>293</v>
      </c>
      <c r="I92" s="37" t="s">
        <v>228</v>
      </c>
      <c r="J92" s="67"/>
      <c r="K92" s="69"/>
      <c r="L92" s="69"/>
      <c r="M92" s="68">
        <f t="shared" si="6"/>
        <v>0</v>
      </c>
      <c r="N92" s="68">
        <f t="shared" si="7"/>
        <v>0</v>
      </c>
    </row>
    <row r="93" spans="1:14" ht="17.25" customHeight="1">
      <c r="A93" s="37"/>
      <c r="B93" s="37"/>
      <c r="C93" s="39"/>
      <c r="D93" s="40"/>
      <c r="E93" s="40"/>
      <c r="F93" s="41"/>
      <c r="G93" s="41"/>
      <c r="H93" s="37" t="s">
        <v>294</v>
      </c>
      <c r="I93" s="37" t="s">
        <v>295</v>
      </c>
      <c r="J93" s="67"/>
      <c r="K93" s="69"/>
      <c r="L93" s="69"/>
      <c r="M93" s="68">
        <f t="shared" si="6"/>
        <v>0</v>
      </c>
      <c r="N93" s="68">
        <f t="shared" si="7"/>
        <v>0</v>
      </c>
    </row>
    <row r="94" spans="1:14" ht="17.25" customHeight="1">
      <c r="A94" s="37"/>
      <c r="B94" s="37"/>
      <c r="C94" s="39"/>
      <c r="D94" s="40"/>
      <c r="E94" s="40"/>
      <c r="F94" s="41"/>
      <c r="G94" s="41"/>
      <c r="H94" s="37" t="s">
        <v>296</v>
      </c>
      <c r="I94" s="37" t="s">
        <v>297</v>
      </c>
      <c r="J94" s="67">
        <f>SUM(J95:J99)</f>
        <v>0</v>
      </c>
      <c r="K94" s="67">
        <f>SUM(K95:K99)</f>
        <v>0</v>
      </c>
      <c r="L94" s="67">
        <f>SUM(L95:L99)</f>
        <v>0</v>
      </c>
      <c r="M94" s="68">
        <f t="shared" si="6"/>
        <v>0</v>
      </c>
      <c r="N94" s="68">
        <f t="shared" si="7"/>
        <v>0</v>
      </c>
    </row>
    <row r="95" spans="1:14" ht="17.25" customHeight="1">
      <c r="A95" s="37"/>
      <c r="B95" s="37"/>
      <c r="C95" s="39"/>
      <c r="D95" s="40"/>
      <c r="E95" s="40"/>
      <c r="F95" s="41"/>
      <c r="G95" s="41"/>
      <c r="H95" s="37" t="s">
        <v>298</v>
      </c>
      <c r="I95" s="37" t="s">
        <v>267</v>
      </c>
      <c r="J95" s="67"/>
      <c r="K95" s="69"/>
      <c r="L95" s="69"/>
      <c r="M95" s="68">
        <f t="shared" si="6"/>
        <v>0</v>
      </c>
      <c r="N95" s="68">
        <f t="shared" si="7"/>
        <v>0</v>
      </c>
    </row>
    <row r="96" spans="1:14" ht="17.25" customHeight="1">
      <c r="A96" s="37"/>
      <c r="B96" s="37"/>
      <c r="C96" s="39"/>
      <c r="D96" s="40"/>
      <c r="E96" s="40"/>
      <c r="F96" s="41"/>
      <c r="G96" s="41"/>
      <c r="H96" s="37" t="s">
        <v>299</v>
      </c>
      <c r="I96" s="37" t="s">
        <v>269</v>
      </c>
      <c r="J96" s="67"/>
      <c r="K96" s="69"/>
      <c r="L96" s="69"/>
      <c r="M96" s="68">
        <f t="shared" si="6"/>
        <v>0</v>
      </c>
      <c r="N96" s="68">
        <f t="shared" si="7"/>
        <v>0</v>
      </c>
    </row>
    <row r="97" spans="1:14" ht="17.25" customHeight="1">
      <c r="A97" s="37"/>
      <c r="B97" s="37"/>
      <c r="C97" s="39"/>
      <c r="D97" s="40"/>
      <c r="E97" s="40"/>
      <c r="F97" s="41"/>
      <c r="G97" s="41"/>
      <c r="H97" s="37" t="s">
        <v>300</v>
      </c>
      <c r="I97" s="37" t="s">
        <v>271</v>
      </c>
      <c r="J97" s="67"/>
      <c r="K97" s="69"/>
      <c r="L97" s="69"/>
      <c r="M97" s="68">
        <f t="shared" si="6"/>
        <v>0</v>
      </c>
      <c r="N97" s="68">
        <f t="shared" si="7"/>
        <v>0</v>
      </c>
    </row>
    <row r="98" spans="1:14" ht="17.25" customHeight="1">
      <c r="A98" s="37"/>
      <c r="B98" s="37"/>
      <c r="C98" s="39"/>
      <c r="D98" s="40"/>
      <c r="E98" s="40"/>
      <c r="F98" s="41"/>
      <c r="G98" s="41"/>
      <c r="H98" s="37" t="s">
        <v>301</v>
      </c>
      <c r="I98" s="37" t="s">
        <v>273</v>
      </c>
      <c r="J98" s="67"/>
      <c r="K98" s="69"/>
      <c r="L98" s="69"/>
      <c r="M98" s="68">
        <f t="shared" si="6"/>
        <v>0</v>
      </c>
      <c r="N98" s="68">
        <f t="shared" si="7"/>
        <v>0</v>
      </c>
    </row>
    <row r="99" spans="1:14" ht="17.25" customHeight="1">
      <c r="A99" s="37"/>
      <c r="B99" s="37"/>
      <c r="C99" s="39"/>
      <c r="D99" s="40"/>
      <c r="E99" s="40"/>
      <c r="F99" s="41"/>
      <c r="G99" s="41"/>
      <c r="H99" s="37" t="s">
        <v>302</v>
      </c>
      <c r="I99" s="37" t="s">
        <v>303</v>
      </c>
      <c r="J99" s="67"/>
      <c r="K99" s="69"/>
      <c r="L99" s="69"/>
      <c r="M99" s="68">
        <f t="shared" si="6"/>
        <v>0</v>
      </c>
      <c r="N99" s="68">
        <f t="shared" si="7"/>
        <v>0</v>
      </c>
    </row>
    <row r="100" spans="1:14" ht="17.25" customHeight="1">
      <c r="A100" s="37"/>
      <c r="B100" s="37"/>
      <c r="C100" s="39"/>
      <c r="D100" s="40"/>
      <c r="E100" s="40"/>
      <c r="F100" s="41"/>
      <c r="G100" s="41"/>
      <c r="H100" s="37" t="s">
        <v>304</v>
      </c>
      <c r="I100" s="37" t="s">
        <v>305</v>
      </c>
      <c r="J100" s="67">
        <f>SUM(J101:J102)</f>
        <v>0</v>
      </c>
      <c r="K100" s="67">
        <f>SUM(K101:K102)</f>
        <v>0</v>
      </c>
      <c r="L100" s="67">
        <f>SUM(L101:L102)</f>
        <v>0</v>
      </c>
      <c r="M100" s="68">
        <f t="shared" si="6"/>
        <v>0</v>
      </c>
      <c r="N100" s="68">
        <f t="shared" si="7"/>
        <v>0</v>
      </c>
    </row>
    <row r="101" spans="1:14" ht="17.25" customHeight="1">
      <c r="A101" s="37"/>
      <c r="B101" s="37"/>
      <c r="C101" s="39"/>
      <c r="D101" s="40"/>
      <c r="E101" s="40"/>
      <c r="F101" s="41"/>
      <c r="G101" s="41"/>
      <c r="H101" s="37" t="s">
        <v>306</v>
      </c>
      <c r="I101" s="37" t="s">
        <v>279</v>
      </c>
      <c r="J101" s="67"/>
      <c r="K101" s="69"/>
      <c r="L101" s="69"/>
      <c r="M101" s="68">
        <f t="shared" si="6"/>
        <v>0</v>
      </c>
      <c r="N101" s="68">
        <f t="shared" si="7"/>
        <v>0</v>
      </c>
    </row>
    <row r="102" spans="1:14" ht="17.25" customHeight="1">
      <c r="A102" s="37"/>
      <c r="B102" s="37"/>
      <c r="C102" s="39"/>
      <c r="D102" s="40"/>
      <c r="E102" s="40"/>
      <c r="F102" s="41"/>
      <c r="G102" s="41"/>
      <c r="H102" s="37" t="s">
        <v>307</v>
      </c>
      <c r="I102" s="37" t="s">
        <v>308</v>
      </c>
      <c r="J102" s="67"/>
      <c r="K102" s="69"/>
      <c r="L102" s="69"/>
      <c r="M102" s="68">
        <f t="shared" si="6"/>
        <v>0</v>
      </c>
      <c r="N102" s="68">
        <f t="shared" si="7"/>
        <v>0</v>
      </c>
    </row>
    <row r="103" spans="1:14" ht="17.25" customHeight="1">
      <c r="A103" s="37"/>
      <c r="B103" s="37"/>
      <c r="C103" s="39"/>
      <c r="D103" s="40"/>
      <c r="E103" s="40"/>
      <c r="F103" s="41"/>
      <c r="G103" s="41"/>
      <c r="H103" s="37" t="s">
        <v>309</v>
      </c>
      <c r="I103" s="37" t="s">
        <v>310</v>
      </c>
      <c r="J103" s="67">
        <f>SUM(J104:J111)</f>
        <v>0</v>
      </c>
      <c r="K103" s="67">
        <f>SUM(K104:K111)</f>
        <v>0</v>
      </c>
      <c r="L103" s="67">
        <f>SUM(L104:L111)</f>
        <v>0</v>
      </c>
      <c r="M103" s="68">
        <f t="shared" si="6"/>
        <v>0</v>
      </c>
      <c r="N103" s="68">
        <f t="shared" si="7"/>
        <v>0</v>
      </c>
    </row>
    <row r="104" spans="1:14" ht="17.25" customHeight="1">
      <c r="A104" s="37"/>
      <c r="B104" s="37"/>
      <c r="C104" s="39"/>
      <c r="D104" s="40"/>
      <c r="E104" s="40"/>
      <c r="F104" s="41"/>
      <c r="G104" s="41"/>
      <c r="H104" s="37" t="s">
        <v>311</v>
      </c>
      <c r="I104" s="38" t="s">
        <v>224</v>
      </c>
      <c r="J104" s="67"/>
      <c r="K104" s="69"/>
      <c r="L104" s="69"/>
      <c r="M104" s="68">
        <f t="shared" si="6"/>
        <v>0</v>
      </c>
      <c r="N104" s="68">
        <f t="shared" si="7"/>
        <v>0</v>
      </c>
    </row>
    <row r="105" spans="1:14" ht="17.25" customHeight="1">
      <c r="A105" s="37"/>
      <c r="B105" s="37"/>
      <c r="C105" s="39"/>
      <c r="D105" s="40"/>
      <c r="E105" s="40"/>
      <c r="F105" s="41"/>
      <c r="G105" s="41"/>
      <c r="H105" s="37" t="s">
        <v>312</v>
      </c>
      <c r="I105" s="38" t="s">
        <v>228</v>
      </c>
      <c r="J105" s="67"/>
      <c r="K105" s="69"/>
      <c r="L105" s="69"/>
      <c r="M105" s="68">
        <f t="shared" si="6"/>
        <v>0</v>
      </c>
      <c r="N105" s="68">
        <f t="shared" si="7"/>
        <v>0</v>
      </c>
    </row>
    <row r="106" spans="1:14" ht="17.25" customHeight="1">
      <c r="A106" s="37"/>
      <c r="B106" s="37"/>
      <c r="C106" s="39"/>
      <c r="D106" s="40"/>
      <c r="E106" s="40"/>
      <c r="F106" s="41"/>
      <c r="G106" s="41"/>
      <c r="H106" s="37" t="s">
        <v>313</v>
      </c>
      <c r="I106" s="38" t="s">
        <v>231</v>
      </c>
      <c r="J106" s="67"/>
      <c r="K106" s="69"/>
      <c r="L106" s="69"/>
      <c r="M106" s="68">
        <f t="shared" si="6"/>
        <v>0</v>
      </c>
      <c r="N106" s="68">
        <f t="shared" si="7"/>
        <v>0</v>
      </c>
    </row>
    <row r="107" spans="1:14" ht="17.25" customHeight="1">
      <c r="A107" s="37"/>
      <c r="B107" s="37"/>
      <c r="C107" s="39"/>
      <c r="D107" s="40"/>
      <c r="E107" s="40"/>
      <c r="F107" s="41"/>
      <c r="G107" s="41"/>
      <c r="H107" s="37" t="s">
        <v>314</v>
      </c>
      <c r="I107" s="37" t="s">
        <v>233</v>
      </c>
      <c r="J107" s="67"/>
      <c r="K107" s="69"/>
      <c r="L107" s="69"/>
      <c r="M107" s="68">
        <f t="shared" si="6"/>
        <v>0</v>
      </c>
      <c r="N107" s="68">
        <f t="shared" si="7"/>
        <v>0</v>
      </c>
    </row>
    <row r="108" spans="1:14" ht="17.25" customHeight="1">
      <c r="A108" s="37"/>
      <c r="B108" s="37"/>
      <c r="C108" s="39"/>
      <c r="D108" s="40"/>
      <c r="E108" s="40"/>
      <c r="F108" s="41"/>
      <c r="G108" s="41"/>
      <c r="H108" s="37" t="s">
        <v>315</v>
      </c>
      <c r="I108" s="38" t="s">
        <v>239</v>
      </c>
      <c r="J108" s="67"/>
      <c r="K108" s="69"/>
      <c r="L108" s="69"/>
      <c r="M108" s="68">
        <f t="shared" si="6"/>
        <v>0</v>
      </c>
      <c r="N108" s="68">
        <f t="shared" si="7"/>
        <v>0</v>
      </c>
    </row>
    <row r="109" spans="1:14" ht="17.25" customHeight="1">
      <c r="A109" s="37"/>
      <c r="B109" s="37"/>
      <c r="C109" s="39"/>
      <c r="D109" s="40"/>
      <c r="E109" s="40"/>
      <c r="F109" s="41"/>
      <c r="G109" s="41"/>
      <c r="H109" s="37" t="s">
        <v>316</v>
      </c>
      <c r="I109" s="38" t="s">
        <v>243</v>
      </c>
      <c r="J109" s="67"/>
      <c r="K109" s="69"/>
      <c r="L109" s="69"/>
      <c r="M109" s="68">
        <f t="shared" si="6"/>
        <v>0</v>
      </c>
      <c r="N109" s="68">
        <f t="shared" si="7"/>
        <v>0</v>
      </c>
    </row>
    <row r="110" spans="1:14" ht="17.25" customHeight="1">
      <c r="A110" s="37"/>
      <c r="B110" s="37"/>
      <c r="C110" s="39"/>
      <c r="D110" s="40"/>
      <c r="E110" s="40"/>
      <c r="F110" s="41"/>
      <c r="G110" s="41"/>
      <c r="H110" s="37" t="s">
        <v>317</v>
      </c>
      <c r="I110" s="38" t="s">
        <v>245</v>
      </c>
      <c r="J110" s="67"/>
      <c r="K110" s="69"/>
      <c r="L110" s="69"/>
      <c r="M110" s="68">
        <f t="shared" si="6"/>
        <v>0</v>
      </c>
      <c r="N110" s="68">
        <f t="shared" si="7"/>
        <v>0</v>
      </c>
    </row>
    <row r="111" spans="1:14" ht="17.25" customHeight="1">
      <c r="A111" s="37"/>
      <c r="B111" s="37"/>
      <c r="C111" s="39"/>
      <c r="D111" s="40"/>
      <c r="E111" s="40"/>
      <c r="F111" s="41"/>
      <c r="G111" s="41"/>
      <c r="H111" s="37" t="s">
        <v>318</v>
      </c>
      <c r="I111" s="37" t="s">
        <v>319</v>
      </c>
      <c r="J111" s="67"/>
      <c r="K111" s="69"/>
      <c r="L111" s="69"/>
      <c r="M111" s="68">
        <f t="shared" si="6"/>
        <v>0</v>
      </c>
      <c r="N111" s="68">
        <f t="shared" si="7"/>
        <v>0</v>
      </c>
    </row>
    <row r="112" spans="1:14" ht="17.25" customHeight="1">
      <c r="A112" s="37"/>
      <c r="B112" s="37"/>
      <c r="C112" s="39"/>
      <c r="D112" s="40"/>
      <c r="E112" s="40"/>
      <c r="F112" s="41"/>
      <c r="G112" s="41"/>
      <c r="H112" s="37" t="s">
        <v>320</v>
      </c>
      <c r="I112" s="38" t="s">
        <v>321</v>
      </c>
      <c r="J112" s="67">
        <f>SUM(J113,J118,J123,J128,J131,J136,J140,J144)</f>
        <v>956</v>
      </c>
      <c r="K112" s="67">
        <f>SUM(K113,K118,K123,K128,K131,K136,K140,K144)</f>
        <v>1766</v>
      </c>
      <c r="L112" s="67">
        <f>SUM(L113,L118,L123,L128,L131,L136,L140,L144)</f>
        <v>0</v>
      </c>
      <c r="M112" s="68">
        <f t="shared" si="6"/>
        <v>0</v>
      </c>
      <c r="N112" s="68">
        <f t="shared" si="7"/>
        <v>0</v>
      </c>
    </row>
    <row r="113" spans="1:14" ht="17.25" customHeight="1">
      <c r="A113" s="37"/>
      <c r="B113" s="37"/>
      <c r="C113" s="39"/>
      <c r="D113" s="40"/>
      <c r="E113" s="40"/>
      <c r="F113" s="41"/>
      <c r="G113" s="41"/>
      <c r="H113" s="37" t="s">
        <v>322</v>
      </c>
      <c r="I113" s="38" t="s">
        <v>323</v>
      </c>
      <c r="J113" s="67">
        <f>SUM(J114:J117)</f>
        <v>0</v>
      </c>
      <c r="K113" s="67">
        <f>SUM(K114:K117)</f>
        <v>0</v>
      </c>
      <c r="L113" s="67">
        <f>SUM(L114:L117)</f>
        <v>0</v>
      </c>
      <c r="M113" s="68">
        <f t="shared" si="6"/>
        <v>0</v>
      </c>
      <c r="N113" s="68">
        <f t="shared" si="7"/>
        <v>0</v>
      </c>
    </row>
    <row r="114" spans="1:14" ht="17.25" customHeight="1">
      <c r="A114" s="37"/>
      <c r="B114" s="37"/>
      <c r="C114" s="39"/>
      <c r="D114" s="40"/>
      <c r="E114" s="40"/>
      <c r="F114" s="41"/>
      <c r="G114" s="41"/>
      <c r="H114" s="37" t="s">
        <v>324</v>
      </c>
      <c r="I114" s="38" t="s">
        <v>139</v>
      </c>
      <c r="J114" s="67"/>
      <c r="K114" s="69"/>
      <c r="L114" s="69"/>
      <c r="M114" s="68">
        <f t="shared" si="6"/>
        <v>0</v>
      </c>
      <c r="N114" s="68">
        <f t="shared" si="7"/>
        <v>0</v>
      </c>
    </row>
    <row r="115" spans="1:14" ht="17.25" customHeight="1">
      <c r="A115" s="37"/>
      <c r="B115" s="37"/>
      <c r="C115" s="39"/>
      <c r="D115" s="40"/>
      <c r="E115" s="40"/>
      <c r="F115" s="41"/>
      <c r="G115" s="41"/>
      <c r="H115" s="37" t="s">
        <v>325</v>
      </c>
      <c r="I115" s="38" t="s">
        <v>326</v>
      </c>
      <c r="J115" s="67"/>
      <c r="K115" s="69"/>
      <c r="L115" s="69"/>
      <c r="M115" s="68">
        <f t="shared" si="6"/>
        <v>0</v>
      </c>
      <c r="N115" s="68">
        <f t="shared" si="7"/>
        <v>0</v>
      </c>
    </row>
    <row r="116" spans="1:14" ht="17.25" customHeight="1">
      <c r="A116" s="37"/>
      <c r="B116" s="37"/>
      <c r="C116" s="39"/>
      <c r="D116" s="40"/>
      <c r="E116" s="40"/>
      <c r="F116" s="41"/>
      <c r="G116" s="41"/>
      <c r="H116" s="37" t="s">
        <v>327</v>
      </c>
      <c r="I116" s="38" t="s">
        <v>328</v>
      </c>
      <c r="J116" s="67"/>
      <c r="K116" s="69"/>
      <c r="L116" s="69"/>
      <c r="M116" s="68">
        <f t="shared" si="6"/>
        <v>0</v>
      </c>
      <c r="N116" s="68">
        <f t="shared" si="7"/>
        <v>0</v>
      </c>
    </row>
    <row r="117" spans="1:14" ht="17.25" customHeight="1">
      <c r="A117" s="37"/>
      <c r="B117" s="37"/>
      <c r="C117" s="39"/>
      <c r="D117" s="40"/>
      <c r="E117" s="40"/>
      <c r="F117" s="41"/>
      <c r="G117" s="41"/>
      <c r="H117" s="37" t="s">
        <v>329</v>
      </c>
      <c r="I117" s="37" t="s">
        <v>330</v>
      </c>
      <c r="J117" s="67"/>
      <c r="K117" s="69"/>
      <c r="L117" s="69"/>
      <c r="M117" s="68">
        <f t="shared" si="6"/>
        <v>0</v>
      </c>
      <c r="N117" s="68">
        <f t="shared" si="7"/>
        <v>0</v>
      </c>
    </row>
    <row r="118" spans="1:14" ht="17.25" customHeight="1">
      <c r="A118" s="37"/>
      <c r="B118" s="37"/>
      <c r="C118" s="39"/>
      <c r="D118" s="40"/>
      <c r="E118" s="40"/>
      <c r="F118" s="41"/>
      <c r="G118" s="41"/>
      <c r="H118" s="37" t="s">
        <v>331</v>
      </c>
      <c r="I118" s="38" t="s">
        <v>332</v>
      </c>
      <c r="J118" s="67">
        <f>SUM(J119:J122)</f>
        <v>0</v>
      </c>
      <c r="K118" s="67">
        <f>SUM(K119:K122)</f>
        <v>0</v>
      </c>
      <c r="L118" s="67">
        <f>SUM(L119:L122)</f>
        <v>0</v>
      </c>
      <c r="M118" s="68">
        <f t="shared" si="6"/>
        <v>0</v>
      </c>
      <c r="N118" s="68">
        <f t="shared" si="7"/>
        <v>0</v>
      </c>
    </row>
    <row r="119" spans="1:14" ht="17.25" customHeight="1">
      <c r="A119" s="37"/>
      <c r="B119" s="37"/>
      <c r="C119" s="39"/>
      <c r="D119" s="40"/>
      <c r="E119" s="40"/>
      <c r="F119" s="41"/>
      <c r="G119" s="41"/>
      <c r="H119" s="37" t="s">
        <v>333</v>
      </c>
      <c r="I119" s="38" t="s">
        <v>139</v>
      </c>
      <c r="J119" s="67"/>
      <c r="K119" s="69"/>
      <c r="L119" s="69"/>
      <c r="M119" s="68">
        <f t="shared" si="6"/>
        <v>0</v>
      </c>
      <c r="N119" s="68">
        <f t="shared" si="7"/>
        <v>0</v>
      </c>
    </row>
    <row r="120" spans="1:14" ht="17.25" customHeight="1">
      <c r="A120" s="37"/>
      <c r="B120" s="37"/>
      <c r="C120" s="39"/>
      <c r="D120" s="40"/>
      <c r="E120" s="40"/>
      <c r="F120" s="41"/>
      <c r="G120" s="41"/>
      <c r="H120" s="37" t="s">
        <v>334</v>
      </c>
      <c r="I120" s="38" t="s">
        <v>326</v>
      </c>
      <c r="J120" s="67"/>
      <c r="K120" s="69"/>
      <c r="L120" s="69"/>
      <c r="M120" s="68">
        <f t="shared" si="6"/>
        <v>0</v>
      </c>
      <c r="N120" s="68">
        <f t="shared" si="7"/>
        <v>0</v>
      </c>
    </row>
    <row r="121" spans="1:14" ht="17.25" customHeight="1">
      <c r="A121" s="37"/>
      <c r="B121" s="37"/>
      <c r="C121" s="39"/>
      <c r="D121" s="40"/>
      <c r="E121" s="40"/>
      <c r="F121" s="41"/>
      <c r="G121" s="41"/>
      <c r="H121" s="37" t="s">
        <v>335</v>
      </c>
      <c r="I121" s="38" t="s">
        <v>336</v>
      </c>
      <c r="J121" s="67"/>
      <c r="K121" s="69"/>
      <c r="L121" s="69"/>
      <c r="M121" s="68">
        <f t="shared" si="6"/>
        <v>0</v>
      </c>
      <c r="N121" s="68">
        <f t="shared" si="7"/>
        <v>0</v>
      </c>
    </row>
    <row r="122" spans="1:14" ht="17.25" customHeight="1">
      <c r="A122" s="37"/>
      <c r="B122" s="37"/>
      <c r="C122" s="39"/>
      <c r="D122" s="40"/>
      <c r="E122" s="40"/>
      <c r="F122" s="41"/>
      <c r="G122" s="41"/>
      <c r="H122" s="37" t="s">
        <v>337</v>
      </c>
      <c r="I122" s="38" t="s">
        <v>338</v>
      </c>
      <c r="J122" s="67"/>
      <c r="K122" s="69"/>
      <c r="L122" s="69"/>
      <c r="M122" s="68">
        <f t="shared" si="6"/>
        <v>0</v>
      </c>
      <c r="N122" s="68">
        <f t="shared" si="7"/>
        <v>0</v>
      </c>
    </row>
    <row r="123" spans="1:14" ht="17.25" customHeight="1">
      <c r="A123" s="37"/>
      <c r="B123" s="37"/>
      <c r="C123" s="39"/>
      <c r="D123" s="40"/>
      <c r="E123" s="40"/>
      <c r="F123" s="41"/>
      <c r="G123" s="41"/>
      <c r="H123" s="37" t="s">
        <v>339</v>
      </c>
      <c r="I123" s="38" t="s">
        <v>340</v>
      </c>
      <c r="J123" s="67">
        <f>SUM(J124:J127)</f>
        <v>0</v>
      </c>
      <c r="K123" s="67">
        <f>SUM(K124:K127)</f>
        <v>80</v>
      </c>
      <c r="L123" s="67">
        <f>SUM(L124:L127)</f>
        <v>0</v>
      </c>
      <c r="M123" s="68">
        <f t="shared" si="6"/>
        <v>0</v>
      </c>
      <c r="N123" s="68">
        <f t="shared" si="7"/>
        <v>0</v>
      </c>
    </row>
    <row r="124" spans="1:14" ht="17.25" customHeight="1">
      <c r="A124" s="37"/>
      <c r="B124" s="37"/>
      <c r="C124" s="39"/>
      <c r="D124" s="40"/>
      <c r="E124" s="40"/>
      <c r="F124" s="41"/>
      <c r="G124" s="41"/>
      <c r="H124" s="37" t="s">
        <v>341</v>
      </c>
      <c r="I124" s="38" t="s">
        <v>342</v>
      </c>
      <c r="J124" s="67"/>
      <c r="K124" s="69"/>
      <c r="L124" s="69"/>
      <c r="M124" s="68">
        <f t="shared" si="6"/>
        <v>0</v>
      </c>
      <c r="N124" s="68">
        <f t="shared" si="7"/>
        <v>0</v>
      </c>
    </row>
    <row r="125" spans="1:14" ht="17.25" customHeight="1">
      <c r="A125" s="37"/>
      <c r="B125" s="37"/>
      <c r="C125" s="39"/>
      <c r="D125" s="40"/>
      <c r="E125" s="40"/>
      <c r="F125" s="41"/>
      <c r="G125" s="41"/>
      <c r="H125" s="37" t="s">
        <v>343</v>
      </c>
      <c r="I125" s="38" t="s">
        <v>344</v>
      </c>
      <c r="J125" s="67"/>
      <c r="K125" s="69"/>
      <c r="L125" s="69"/>
      <c r="M125" s="68">
        <f t="shared" si="6"/>
        <v>0</v>
      </c>
      <c r="N125" s="68">
        <f t="shared" si="7"/>
        <v>0</v>
      </c>
    </row>
    <row r="126" spans="1:14" ht="17.25" customHeight="1">
      <c r="A126" s="37"/>
      <c r="B126" s="37"/>
      <c r="C126" s="39"/>
      <c r="D126" s="40"/>
      <c r="E126" s="40"/>
      <c r="F126" s="41"/>
      <c r="G126" s="41"/>
      <c r="H126" s="37" t="s">
        <v>345</v>
      </c>
      <c r="I126" s="38" t="s">
        <v>346</v>
      </c>
      <c r="J126" s="67"/>
      <c r="K126" s="69">
        <v>80</v>
      </c>
      <c r="L126" s="69"/>
      <c r="M126" s="68">
        <f t="shared" si="6"/>
        <v>0</v>
      </c>
      <c r="N126" s="68">
        <f t="shared" si="7"/>
        <v>0</v>
      </c>
    </row>
    <row r="127" spans="1:14" ht="17.25" customHeight="1">
      <c r="A127" s="37"/>
      <c r="B127" s="37"/>
      <c r="C127" s="39"/>
      <c r="D127" s="40"/>
      <c r="E127" s="40"/>
      <c r="F127" s="41"/>
      <c r="G127" s="41"/>
      <c r="H127" s="37" t="s">
        <v>347</v>
      </c>
      <c r="I127" s="38" t="s">
        <v>348</v>
      </c>
      <c r="J127" s="67"/>
      <c r="K127" s="69"/>
      <c r="L127" s="69"/>
      <c r="M127" s="68">
        <f t="shared" si="6"/>
        <v>0</v>
      </c>
      <c r="N127" s="68">
        <f t="shared" si="7"/>
        <v>0</v>
      </c>
    </row>
    <row r="128" spans="1:14" ht="17.25" customHeight="1">
      <c r="A128" s="37"/>
      <c r="B128" s="37"/>
      <c r="C128" s="39"/>
      <c r="D128" s="40"/>
      <c r="E128" s="40"/>
      <c r="F128" s="41"/>
      <c r="G128" s="41"/>
      <c r="H128" s="37" t="s">
        <v>349</v>
      </c>
      <c r="I128" s="38" t="s">
        <v>350</v>
      </c>
      <c r="J128" s="67">
        <f>SUM(J129:J130)</f>
        <v>0</v>
      </c>
      <c r="K128" s="67">
        <f>SUM(K129:K130)</f>
        <v>0</v>
      </c>
      <c r="L128" s="67">
        <f>SUM(L129:L130)</f>
        <v>0</v>
      </c>
      <c r="M128" s="68">
        <f t="shared" si="6"/>
        <v>0</v>
      </c>
      <c r="N128" s="68">
        <f t="shared" si="7"/>
        <v>0</v>
      </c>
    </row>
    <row r="129" spans="1:14" ht="17.25" customHeight="1">
      <c r="A129" s="37"/>
      <c r="B129" s="37"/>
      <c r="C129" s="39"/>
      <c r="D129" s="40"/>
      <c r="E129" s="40"/>
      <c r="F129" s="41"/>
      <c r="G129" s="41"/>
      <c r="H129" s="37" t="s">
        <v>351</v>
      </c>
      <c r="I129" s="37" t="s">
        <v>139</v>
      </c>
      <c r="J129" s="67"/>
      <c r="K129" s="69"/>
      <c r="L129" s="69"/>
      <c r="M129" s="68">
        <f t="shared" si="6"/>
        <v>0</v>
      </c>
      <c r="N129" s="68">
        <f t="shared" si="7"/>
        <v>0</v>
      </c>
    </row>
    <row r="130" spans="1:14" ht="17.25" customHeight="1">
      <c r="A130" s="37"/>
      <c r="B130" s="37"/>
      <c r="C130" s="39"/>
      <c r="D130" s="40"/>
      <c r="E130" s="40"/>
      <c r="F130" s="41"/>
      <c r="G130" s="41"/>
      <c r="H130" s="37" t="s">
        <v>352</v>
      </c>
      <c r="I130" s="37" t="s">
        <v>353</v>
      </c>
      <c r="J130" s="67"/>
      <c r="K130" s="69"/>
      <c r="L130" s="69"/>
      <c r="M130" s="68">
        <f t="shared" si="6"/>
        <v>0</v>
      </c>
      <c r="N130" s="68">
        <f t="shared" si="7"/>
        <v>0</v>
      </c>
    </row>
    <row r="131" spans="1:14" ht="17.25" customHeight="1">
      <c r="A131" s="37"/>
      <c r="B131" s="37"/>
      <c r="C131" s="39"/>
      <c r="D131" s="40"/>
      <c r="E131" s="40"/>
      <c r="F131" s="41"/>
      <c r="G131" s="41"/>
      <c r="H131" s="37" t="s">
        <v>354</v>
      </c>
      <c r="I131" s="37" t="s">
        <v>355</v>
      </c>
      <c r="J131" s="67">
        <f>SUM(J132:J135)</f>
        <v>0</v>
      </c>
      <c r="K131" s="67">
        <f>SUM(K132:K135)</f>
        <v>0</v>
      </c>
      <c r="L131" s="67">
        <f>SUM(L132:L135)</f>
        <v>0</v>
      </c>
      <c r="M131" s="68">
        <f t="shared" si="6"/>
        <v>0</v>
      </c>
      <c r="N131" s="68">
        <f t="shared" si="7"/>
        <v>0</v>
      </c>
    </row>
    <row r="132" spans="1:14" ht="17.25" customHeight="1">
      <c r="A132" s="37"/>
      <c r="B132" s="37"/>
      <c r="C132" s="39"/>
      <c r="D132" s="40"/>
      <c r="E132" s="40"/>
      <c r="F132" s="41"/>
      <c r="G132" s="41"/>
      <c r="H132" s="37" t="s">
        <v>356</v>
      </c>
      <c r="I132" s="37" t="s">
        <v>342</v>
      </c>
      <c r="J132" s="67"/>
      <c r="K132" s="69"/>
      <c r="L132" s="69"/>
      <c r="M132" s="68">
        <f t="shared" si="6"/>
        <v>0</v>
      </c>
      <c r="N132" s="68">
        <f t="shared" si="7"/>
        <v>0</v>
      </c>
    </row>
    <row r="133" spans="1:14" ht="17.25" customHeight="1">
      <c r="A133" s="37"/>
      <c r="B133" s="37"/>
      <c r="C133" s="39"/>
      <c r="D133" s="40"/>
      <c r="E133" s="40"/>
      <c r="F133" s="41"/>
      <c r="G133" s="41"/>
      <c r="H133" s="37" t="s">
        <v>357</v>
      </c>
      <c r="I133" s="37" t="s">
        <v>358</v>
      </c>
      <c r="J133" s="67"/>
      <c r="K133" s="69"/>
      <c r="L133" s="69"/>
      <c r="M133" s="68">
        <f t="shared" si="6"/>
        <v>0</v>
      </c>
      <c r="N133" s="68">
        <f t="shared" si="7"/>
        <v>0</v>
      </c>
    </row>
    <row r="134" spans="1:14" ht="17.25" customHeight="1">
      <c r="A134" s="37"/>
      <c r="B134" s="37"/>
      <c r="C134" s="39"/>
      <c r="D134" s="40"/>
      <c r="E134" s="40"/>
      <c r="F134" s="41"/>
      <c r="G134" s="41"/>
      <c r="H134" s="37" t="s">
        <v>359</v>
      </c>
      <c r="I134" s="37" t="s">
        <v>346</v>
      </c>
      <c r="J134" s="67"/>
      <c r="K134" s="69"/>
      <c r="L134" s="69"/>
      <c r="M134" s="68">
        <f t="shared" si="6"/>
        <v>0</v>
      </c>
      <c r="N134" s="68">
        <f t="shared" si="7"/>
        <v>0</v>
      </c>
    </row>
    <row r="135" spans="1:14" ht="17.25" customHeight="1">
      <c r="A135" s="37"/>
      <c r="B135" s="37"/>
      <c r="C135" s="39"/>
      <c r="D135" s="40"/>
      <c r="E135" s="40"/>
      <c r="F135" s="41"/>
      <c r="G135" s="41"/>
      <c r="H135" s="37" t="s">
        <v>360</v>
      </c>
      <c r="I135" s="37" t="s">
        <v>361</v>
      </c>
      <c r="J135" s="67"/>
      <c r="K135" s="69"/>
      <c r="L135" s="69"/>
      <c r="M135" s="68">
        <f t="shared" ref="M135:M198" si="8">IFERROR($L135/J135,)</f>
        <v>0</v>
      </c>
      <c r="N135" s="68">
        <f t="shared" ref="N135:N198" si="9">IFERROR($L135/K135,)</f>
        <v>0</v>
      </c>
    </row>
    <row r="136" spans="1:14" ht="17.25" customHeight="1">
      <c r="A136" s="71"/>
      <c r="B136" s="71"/>
      <c r="C136" s="71"/>
      <c r="D136" s="71"/>
      <c r="E136" s="71"/>
      <c r="F136" s="71"/>
      <c r="G136" s="71"/>
      <c r="H136" s="42">
        <v>21372</v>
      </c>
      <c r="I136" s="42" t="s">
        <v>131</v>
      </c>
      <c r="J136" s="72">
        <f>SUM(J137:J139)</f>
        <v>456</v>
      </c>
      <c r="K136" s="72">
        <f>SUM(K137:K139)</f>
        <v>1436</v>
      </c>
      <c r="L136" s="72">
        <f>SUM(L137:L139)</f>
        <v>0</v>
      </c>
      <c r="M136" s="73">
        <f t="shared" si="8"/>
        <v>0</v>
      </c>
      <c r="N136" s="73">
        <f t="shared" si="9"/>
        <v>0</v>
      </c>
    </row>
    <row r="137" spans="1:14" ht="17.25" customHeight="1">
      <c r="A137" s="71"/>
      <c r="B137" s="71"/>
      <c r="C137" s="71"/>
      <c r="D137" s="71"/>
      <c r="E137" s="71"/>
      <c r="F137" s="71"/>
      <c r="G137" s="71"/>
      <c r="H137" s="42">
        <v>2137201</v>
      </c>
      <c r="I137" s="42" t="s">
        <v>135</v>
      </c>
      <c r="J137" s="72">
        <v>456</v>
      </c>
      <c r="K137" s="72">
        <v>1411</v>
      </c>
      <c r="L137" s="72"/>
      <c r="M137" s="73">
        <f t="shared" si="8"/>
        <v>0</v>
      </c>
      <c r="N137" s="73">
        <f t="shared" si="9"/>
        <v>0</v>
      </c>
    </row>
    <row r="138" spans="1:14" ht="17.25" customHeight="1">
      <c r="A138" s="71"/>
      <c r="B138" s="71"/>
      <c r="C138" s="71"/>
      <c r="D138" s="71"/>
      <c r="E138" s="71"/>
      <c r="F138" s="71"/>
      <c r="G138" s="71"/>
      <c r="H138" s="42">
        <v>2137202</v>
      </c>
      <c r="I138" s="42" t="s">
        <v>139</v>
      </c>
      <c r="J138" s="72"/>
      <c r="K138" s="72">
        <v>25</v>
      </c>
      <c r="L138" s="72"/>
      <c r="M138" s="73">
        <f t="shared" si="8"/>
        <v>0</v>
      </c>
      <c r="N138" s="73">
        <f t="shared" si="9"/>
        <v>0</v>
      </c>
    </row>
    <row r="139" spans="1:14" ht="17.25" customHeight="1">
      <c r="A139" s="71"/>
      <c r="B139" s="71"/>
      <c r="C139" s="71"/>
      <c r="D139" s="71"/>
      <c r="E139" s="71"/>
      <c r="F139" s="71"/>
      <c r="G139" s="71"/>
      <c r="H139" s="42">
        <v>2137299</v>
      </c>
      <c r="I139" s="42" t="s">
        <v>143</v>
      </c>
      <c r="J139" s="72"/>
      <c r="K139" s="72"/>
      <c r="L139" s="72"/>
      <c r="M139" s="73">
        <f t="shared" si="8"/>
        <v>0</v>
      </c>
      <c r="N139" s="73">
        <f t="shared" si="9"/>
        <v>0</v>
      </c>
    </row>
    <row r="140" spans="1:14" ht="17.25" customHeight="1">
      <c r="A140" s="71"/>
      <c r="B140" s="71"/>
      <c r="C140" s="71"/>
      <c r="D140" s="71"/>
      <c r="E140" s="71"/>
      <c r="F140" s="71"/>
      <c r="G140" s="71"/>
      <c r="H140" s="42">
        <v>21373</v>
      </c>
      <c r="I140" s="42" t="s">
        <v>147</v>
      </c>
      <c r="J140" s="72">
        <f>SUM(J141:J143)</f>
        <v>500</v>
      </c>
      <c r="K140" s="72">
        <f>SUM(K141:K143)</f>
        <v>0</v>
      </c>
      <c r="L140" s="72">
        <f>SUM(L141:L143)</f>
        <v>0</v>
      </c>
      <c r="M140" s="73">
        <f t="shared" si="8"/>
        <v>0</v>
      </c>
      <c r="N140" s="73">
        <f t="shared" si="9"/>
        <v>0</v>
      </c>
    </row>
    <row r="141" spans="1:14" ht="17.25" customHeight="1">
      <c r="A141" s="71"/>
      <c r="B141" s="71"/>
      <c r="C141" s="71"/>
      <c r="D141" s="71"/>
      <c r="E141" s="71"/>
      <c r="F141" s="71"/>
      <c r="G141" s="71"/>
      <c r="H141" s="42">
        <v>2137301</v>
      </c>
      <c r="I141" s="42" t="s">
        <v>135</v>
      </c>
      <c r="J141" s="72"/>
      <c r="K141" s="72"/>
      <c r="L141" s="72"/>
      <c r="M141" s="73">
        <f t="shared" si="8"/>
        <v>0</v>
      </c>
      <c r="N141" s="73">
        <f t="shared" si="9"/>
        <v>0</v>
      </c>
    </row>
    <row r="142" spans="1:14" ht="17.25" customHeight="1">
      <c r="A142" s="71"/>
      <c r="B142" s="71"/>
      <c r="C142" s="71"/>
      <c r="D142" s="71"/>
      <c r="E142" s="71"/>
      <c r="F142" s="71"/>
      <c r="G142" s="71"/>
      <c r="H142" s="42">
        <v>2137302</v>
      </c>
      <c r="I142" s="42" t="s">
        <v>139</v>
      </c>
      <c r="J142" s="72">
        <v>500</v>
      </c>
      <c r="K142" s="72"/>
      <c r="L142" s="72"/>
      <c r="M142" s="73">
        <f t="shared" si="8"/>
        <v>0</v>
      </c>
      <c r="N142" s="73">
        <f t="shared" si="9"/>
        <v>0</v>
      </c>
    </row>
    <row r="143" spans="1:14" ht="17.25" customHeight="1">
      <c r="A143" s="71"/>
      <c r="B143" s="71"/>
      <c r="C143" s="71"/>
      <c r="D143" s="71"/>
      <c r="E143" s="71"/>
      <c r="F143" s="71"/>
      <c r="G143" s="71"/>
      <c r="H143" s="42">
        <v>2137399</v>
      </c>
      <c r="I143" s="42" t="s">
        <v>157</v>
      </c>
      <c r="J143" s="72"/>
      <c r="K143" s="72"/>
      <c r="L143" s="72"/>
      <c r="M143" s="73">
        <f t="shared" si="8"/>
        <v>0</v>
      </c>
      <c r="N143" s="73">
        <f t="shared" si="9"/>
        <v>0</v>
      </c>
    </row>
    <row r="144" spans="1:14" ht="17.25" customHeight="1">
      <c r="A144" s="71"/>
      <c r="B144" s="71"/>
      <c r="C144" s="71"/>
      <c r="D144" s="71"/>
      <c r="E144" s="71"/>
      <c r="F144" s="71"/>
      <c r="G144" s="71"/>
      <c r="H144" s="42">
        <v>21374</v>
      </c>
      <c r="I144" s="42" t="s">
        <v>161</v>
      </c>
      <c r="J144" s="72">
        <f>SUM(J145:J146)</f>
        <v>0</v>
      </c>
      <c r="K144" s="72">
        <f>SUM(K145:K146)</f>
        <v>250</v>
      </c>
      <c r="L144" s="72">
        <f>SUM(L145:L146)</f>
        <v>0</v>
      </c>
      <c r="M144" s="73">
        <f t="shared" si="8"/>
        <v>0</v>
      </c>
      <c r="N144" s="73">
        <f t="shared" si="9"/>
        <v>0</v>
      </c>
    </row>
    <row r="145" spans="1:14" ht="17.25" customHeight="1">
      <c r="A145" s="71"/>
      <c r="B145" s="71"/>
      <c r="C145" s="71"/>
      <c r="D145" s="71"/>
      <c r="E145" s="71"/>
      <c r="F145" s="71"/>
      <c r="G145" s="71"/>
      <c r="H145" s="42">
        <v>2137401</v>
      </c>
      <c r="I145" s="42" t="s">
        <v>139</v>
      </c>
      <c r="J145" s="72"/>
      <c r="K145" s="72"/>
      <c r="L145" s="72"/>
      <c r="M145" s="73">
        <f t="shared" si="8"/>
        <v>0</v>
      </c>
      <c r="N145" s="73">
        <f t="shared" si="9"/>
        <v>0</v>
      </c>
    </row>
    <row r="146" spans="1:14" ht="17.25" customHeight="1">
      <c r="A146" s="71"/>
      <c r="B146" s="71"/>
      <c r="C146" s="71"/>
      <c r="D146" s="71"/>
      <c r="E146" s="71"/>
      <c r="F146" s="71"/>
      <c r="G146" s="71"/>
      <c r="H146" s="42">
        <v>2137499</v>
      </c>
      <c r="I146" s="42" t="s">
        <v>168</v>
      </c>
      <c r="J146" s="72"/>
      <c r="K146" s="72">
        <v>250</v>
      </c>
      <c r="L146" s="72"/>
      <c r="M146" s="73">
        <f t="shared" si="8"/>
        <v>0</v>
      </c>
      <c r="N146" s="73">
        <f t="shared" si="9"/>
        <v>0</v>
      </c>
    </row>
    <row r="147" spans="1:14" ht="17.25" customHeight="1">
      <c r="A147" s="37"/>
      <c r="B147" s="37"/>
      <c r="C147" s="39"/>
      <c r="D147" s="40"/>
      <c r="E147" s="40"/>
      <c r="F147" s="41"/>
      <c r="G147" s="41"/>
      <c r="H147" s="37" t="s">
        <v>362</v>
      </c>
      <c r="I147" s="37" t="s">
        <v>363</v>
      </c>
      <c r="J147" s="67">
        <f>SUM(J148,J153,J158,J167,J174,J184,J187,J190)</f>
        <v>0</v>
      </c>
      <c r="K147" s="67">
        <f>SUM(K148,K153,K158,K167,K174,K184,K187,K190)</f>
        <v>0</v>
      </c>
      <c r="L147" s="67">
        <f>SUM(L148,L153,L158,L167,L174,L184,L187,L190)</f>
        <v>0</v>
      </c>
      <c r="M147" s="68">
        <f t="shared" si="8"/>
        <v>0</v>
      </c>
      <c r="N147" s="68">
        <f t="shared" si="9"/>
        <v>0</v>
      </c>
    </row>
    <row r="148" spans="1:14" ht="17.25" customHeight="1">
      <c r="A148" s="37"/>
      <c r="B148" s="37"/>
      <c r="C148" s="39"/>
      <c r="D148" s="40"/>
      <c r="E148" s="40"/>
      <c r="F148" s="41"/>
      <c r="G148" s="41"/>
      <c r="H148" s="37" t="s">
        <v>364</v>
      </c>
      <c r="I148" s="37" t="s">
        <v>365</v>
      </c>
      <c r="J148" s="67">
        <f>SUM(J149:J152)</f>
        <v>0</v>
      </c>
      <c r="K148" s="67">
        <f>SUM(K149:K152)</f>
        <v>0</v>
      </c>
      <c r="L148" s="67">
        <f>SUM(L149:L152)</f>
        <v>0</v>
      </c>
      <c r="M148" s="68">
        <f t="shared" si="8"/>
        <v>0</v>
      </c>
      <c r="N148" s="68">
        <f t="shared" si="9"/>
        <v>0</v>
      </c>
    </row>
    <row r="149" spans="1:14" ht="17.25" customHeight="1">
      <c r="A149" s="37"/>
      <c r="B149" s="37"/>
      <c r="C149" s="39"/>
      <c r="D149" s="40"/>
      <c r="E149" s="40"/>
      <c r="F149" s="41"/>
      <c r="G149" s="41"/>
      <c r="H149" s="37" t="s">
        <v>366</v>
      </c>
      <c r="I149" s="37" t="s">
        <v>367</v>
      </c>
      <c r="J149" s="67"/>
      <c r="K149" s="69"/>
      <c r="L149" s="69"/>
      <c r="M149" s="68">
        <f t="shared" si="8"/>
        <v>0</v>
      </c>
      <c r="N149" s="68">
        <f t="shared" si="9"/>
        <v>0</v>
      </c>
    </row>
    <row r="150" spans="1:14" ht="17.25" customHeight="1">
      <c r="A150" s="37"/>
      <c r="B150" s="37"/>
      <c r="C150" s="39"/>
      <c r="D150" s="40"/>
      <c r="E150" s="40"/>
      <c r="F150" s="41"/>
      <c r="G150" s="41"/>
      <c r="H150" s="37" t="s">
        <v>368</v>
      </c>
      <c r="I150" s="37" t="s">
        <v>369</v>
      </c>
      <c r="J150" s="67"/>
      <c r="K150" s="69"/>
      <c r="L150" s="69"/>
      <c r="M150" s="68">
        <f t="shared" si="8"/>
        <v>0</v>
      </c>
      <c r="N150" s="68">
        <f t="shared" si="9"/>
        <v>0</v>
      </c>
    </row>
    <row r="151" spans="1:14" ht="17.25" customHeight="1">
      <c r="A151" s="37"/>
      <c r="B151" s="37"/>
      <c r="C151" s="39"/>
      <c r="D151" s="40"/>
      <c r="E151" s="40"/>
      <c r="F151" s="41"/>
      <c r="G151" s="41"/>
      <c r="H151" s="37" t="s">
        <v>370</v>
      </c>
      <c r="I151" s="37" t="s">
        <v>371</v>
      </c>
      <c r="J151" s="67"/>
      <c r="K151" s="69"/>
      <c r="L151" s="69"/>
      <c r="M151" s="68">
        <f t="shared" si="8"/>
        <v>0</v>
      </c>
      <c r="N151" s="68">
        <f t="shared" si="9"/>
        <v>0</v>
      </c>
    </row>
    <row r="152" spans="1:14" ht="17.25" customHeight="1">
      <c r="A152" s="37"/>
      <c r="B152" s="37"/>
      <c r="C152" s="39"/>
      <c r="D152" s="40"/>
      <c r="E152" s="40"/>
      <c r="F152" s="41"/>
      <c r="G152" s="41"/>
      <c r="H152" s="37" t="s">
        <v>372</v>
      </c>
      <c r="I152" s="37" t="s">
        <v>373</v>
      </c>
      <c r="J152" s="67"/>
      <c r="K152" s="69"/>
      <c r="L152" s="69"/>
      <c r="M152" s="68">
        <f t="shared" si="8"/>
        <v>0</v>
      </c>
      <c r="N152" s="68">
        <f t="shared" si="9"/>
        <v>0</v>
      </c>
    </row>
    <row r="153" spans="1:14" ht="17.25" customHeight="1">
      <c r="A153" s="37"/>
      <c r="B153" s="37"/>
      <c r="C153" s="39"/>
      <c r="D153" s="40"/>
      <c r="E153" s="40"/>
      <c r="F153" s="41"/>
      <c r="G153" s="41"/>
      <c r="H153" s="37" t="s">
        <v>374</v>
      </c>
      <c r="I153" s="37" t="s">
        <v>375</v>
      </c>
      <c r="J153" s="67">
        <f>SUM(J154:J157)</f>
        <v>0</v>
      </c>
      <c r="K153" s="67">
        <f>SUM(K154:K157)</f>
        <v>0</v>
      </c>
      <c r="L153" s="67">
        <f>SUM(L154:L157)</f>
        <v>0</v>
      </c>
      <c r="M153" s="68">
        <f t="shared" si="8"/>
        <v>0</v>
      </c>
      <c r="N153" s="68">
        <f t="shared" si="9"/>
        <v>0</v>
      </c>
    </row>
    <row r="154" spans="1:14" ht="17.25" customHeight="1">
      <c r="A154" s="37"/>
      <c r="B154" s="37"/>
      <c r="C154" s="39"/>
      <c r="D154" s="40"/>
      <c r="E154" s="40"/>
      <c r="F154" s="41"/>
      <c r="G154" s="41"/>
      <c r="H154" s="37" t="s">
        <v>376</v>
      </c>
      <c r="I154" s="37" t="s">
        <v>371</v>
      </c>
      <c r="J154" s="67"/>
      <c r="K154" s="69"/>
      <c r="L154" s="69"/>
      <c r="M154" s="68">
        <f t="shared" si="8"/>
        <v>0</v>
      </c>
      <c r="N154" s="68">
        <f t="shared" si="9"/>
        <v>0</v>
      </c>
    </row>
    <row r="155" spans="1:14" ht="17.25" customHeight="1">
      <c r="A155" s="37"/>
      <c r="B155" s="37"/>
      <c r="C155" s="39"/>
      <c r="D155" s="40"/>
      <c r="E155" s="40"/>
      <c r="F155" s="41"/>
      <c r="G155" s="41"/>
      <c r="H155" s="37" t="s">
        <v>377</v>
      </c>
      <c r="I155" s="37" t="s">
        <v>378</v>
      </c>
      <c r="J155" s="67"/>
      <c r="K155" s="69"/>
      <c r="L155" s="69"/>
      <c r="M155" s="68">
        <f t="shared" si="8"/>
        <v>0</v>
      </c>
      <c r="N155" s="68">
        <f t="shared" si="9"/>
        <v>0</v>
      </c>
    </row>
    <row r="156" spans="1:14" ht="17.25" customHeight="1">
      <c r="A156" s="37"/>
      <c r="B156" s="37"/>
      <c r="C156" s="39"/>
      <c r="D156" s="40"/>
      <c r="E156" s="40"/>
      <c r="F156" s="41"/>
      <c r="G156" s="41"/>
      <c r="H156" s="37" t="s">
        <v>379</v>
      </c>
      <c r="I156" s="37" t="s">
        <v>380</v>
      </c>
      <c r="J156" s="67"/>
      <c r="K156" s="69"/>
      <c r="L156" s="69"/>
      <c r="M156" s="68">
        <f t="shared" si="8"/>
        <v>0</v>
      </c>
      <c r="N156" s="68">
        <f t="shared" si="9"/>
        <v>0</v>
      </c>
    </row>
    <row r="157" spans="1:14" ht="17.25" customHeight="1">
      <c r="A157" s="37"/>
      <c r="B157" s="37"/>
      <c r="C157" s="39"/>
      <c r="D157" s="40"/>
      <c r="E157" s="40"/>
      <c r="F157" s="41"/>
      <c r="G157" s="41"/>
      <c r="H157" s="37" t="s">
        <v>381</v>
      </c>
      <c r="I157" s="37" t="s">
        <v>382</v>
      </c>
      <c r="J157" s="67"/>
      <c r="K157" s="69"/>
      <c r="L157" s="69"/>
      <c r="M157" s="68">
        <f t="shared" si="8"/>
        <v>0</v>
      </c>
      <c r="N157" s="68">
        <f t="shared" si="9"/>
        <v>0</v>
      </c>
    </row>
    <row r="158" spans="1:14" ht="17.25" customHeight="1">
      <c r="A158" s="37"/>
      <c r="B158" s="37"/>
      <c r="C158" s="39"/>
      <c r="D158" s="40"/>
      <c r="E158" s="40"/>
      <c r="F158" s="41"/>
      <c r="G158" s="41"/>
      <c r="H158" s="37" t="s">
        <v>383</v>
      </c>
      <c r="I158" s="37" t="s">
        <v>384</v>
      </c>
      <c r="J158" s="67">
        <f>SUM(J159:J166)</f>
        <v>0</v>
      </c>
      <c r="K158" s="67">
        <f>SUM(K159:K166)</f>
        <v>0</v>
      </c>
      <c r="L158" s="67">
        <f>SUM(L159:L166)</f>
        <v>0</v>
      </c>
      <c r="M158" s="68">
        <f t="shared" si="8"/>
        <v>0</v>
      </c>
      <c r="N158" s="68">
        <f t="shared" si="9"/>
        <v>0</v>
      </c>
    </row>
    <row r="159" spans="1:14" ht="17.25" customHeight="1">
      <c r="A159" s="37"/>
      <c r="B159" s="37"/>
      <c r="C159" s="39"/>
      <c r="D159" s="40"/>
      <c r="E159" s="40"/>
      <c r="F159" s="41"/>
      <c r="G159" s="41"/>
      <c r="H159" s="37" t="s">
        <v>385</v>
      </c>
      <c r="I159" s="37" t="s">
        <v>386</v>
      </c>
      <c r="J159" s="67"/>
      <c r="K159" s="69"/>
      <c r="L159" s="69"/>
      <c r="M159" s="68">
        <f t="shared" si="8"/>
        <v>0</v>
      </c>
      <c r="N159" s="68">
        <f t="shared" si="9"/>
        <v>0</v>
      </c>
    </row>
    <row r="160" spans="1:14" ht="17.25" customHeight="1">
      <c r="A160" s="37"/>
      <c r="B160" s="37"/>
      <c r="C160" s="39"/>
      <c r="D160" s="40"/>
      <c r="E160" s="40"/>
      <c r="F160" s="41"/>
      <c r="G160" s="41"/>
      <c r="H160" s="37" t="s">
        <v>387</v>
      </c>
      <c r="I160" s="37" t="s">
        <v>388</v>
      </c>
      <c r="J160" s="67"/>
      <c r="K160" s="69"/>
      <c r="L160" s="69"/>
      <c r="M160" s="68">
        <f t="shared" si="8"/>
        <v>0</v>
      </c>
      <c r="N160" s="68">
        <f t="shared" si="9"/>
        <v>0</v>
      </c>
    </row>
    <row r="161" spans="1:14" ht="17.25" customHeight="1">
      <c r="A161" s="37"/>
      <c r="B161" s="37"/>
      <c r="C161" s="39"/>
      <c r="D161" s="40"/>
      <c r="E161" s="40"/>
      <c r="F161" s="41"/>
      <c r="G161" s="41"/>
      <c r="H161" s="37" t="s">
        <v>389</v>
      </c>
      <c r="I161" s="37" t="s">
        <v>390</v>
      </c>
      <c r="J161" s="67"/>
      <c r="K161" s="69"/>
      <c r="L161" s="69"/>
      <c r="M161" s="68">
        <f t="shared" si="8"/>
        <v>0</v>
      </c>
      <c r="N161" s="68">
        <f t="shared" si="9"/>
        <v>0</v>
      </c>
    </row>
    <row r="162" spans="1:14" ht="17.25" customHeight="1">
      <c r="A162" s="37"/>
      <c r="B162" s="37"/>
      <c r="C162" s="39"/>
      <c r="D162" s="40"/>
      <c r="E162" s="40"/>
      <c r="F162" s="41"/>
      <c r="G162" s="41"/>
      <c r="H162" s="37" t="s">
        <v>391</v>
      </c>
      <c r="I162" s="37" t="s">
        <v>392</v>
      </c>
      <c r="J162" s="67"/>
      <c r="K162" s="69"/>
      <c r="L162" s="69"/>
      <c r="M162" s="68">
        <f t="shared" si="8"/>
        <v>0</v>
      </c>
      <c r="N162" s="68">
        <f t="shared" si="9"/>
        <v>0</v>
      </c>
    </row>
    <row r="163" spans="1:14" ht="17.25" customHeight="1">
      <c r="A163" s="37"/>
      <c r="B163" s="37"/>
      <c r="C163" s="39"/>
      <c r="D163" s="40"/>
      <c r="E163" s="40"/>
      <c r="F163" s="41"/>
      <c r="G163" s="41"/>
      <c r="H163" s="37" t="s">
        <v>393</v>
      </c>
      <c r="I163" s="37" t="s">
        <v>394</v>
      </c>
      <c r="J163" s="67"/>
      <c r="K163" s="69"/>
      <c r="L163" s="69"/>
      <c r="M163" s="68">
        <f t="shared" si="8"/>
        <v>0</v>
      </c>
      <c r="N163" s="68">
        <f t="shared" si="9"/>
        <v>0</v>
      </c>
    </row>
    <row r="164" spans="1:14" ht="17.25" customHeight="1">
      <c r="A164" s="37"/>
      <c r="B164" s="37"/>
      <c r="C164" s="39"/>
      <c r="D164" s="40"/>
      <c r="E164" s="40"/>
      <c r="F164" s="41"/>
      <c r="G164" s="41"/>
      <c r="H164" s="37" t="s">
        <v>395</v>
      </c>
      <c r="I164" s="37" t="s">
        <v>396</v>
      </c>
      <c r="J164" s="67"/>
      <c r="K164" s="69"/>
      <c r="L164" s="69"/>
      <c r="M164" s="68">
        <f t="shared" si="8"/>
        <v>0</v>
      </c>
      <c r="N164" s="68">
        <f t="shared" si="9"/>
        <v>0</v>
      </c>
    </row>
    <row r="165" spans="1:14" ht="17.25" customHeight="1">
      <c r="A165" s="37"/>
      <c r="B165" s="37"/>
      <c r="C165" s="39"/>
      <c r="D165" s="40"/>
      <c r="E165" s="40"/>
      <c r="F165" s="41"/>
      <c r="G165" s="41"/>
      <c r="H165" s="37" t="s">
        <v>397</v>
      </c>
      <c r="I165" s="37" t="s">
        <v>398</v>
      </c>
      <c r="J165" s="67"/>
      <c r="K165" s="69"/>
      <c r="L165" s="69"/>
      <c r="M165" s="68">
        <f t="shared" si="8"/>
        <v>0</v>
      </c>
      <c r="N165" s="68">
        <f t="shared" si="9"/>
        <v>0</v>
      </c>
    </row>
    <row r="166" spans="1:14" ht="17.25" customHeight="1">
      <c r="A166" s="37"/>
      <c r="B166" s="37"/>
      <c r="C166" s="39"/>
      <c r="D166" s="40"/>
      <c r="E166" s="40"/>
      <c r="F166" s="41"/>
      <c r="G166" s="41"/>
      <c r="H166" s="37" t="s">
        <v>399</v>
      </c>
      <c r="I166" s="37" t="s">
        <v>400</v>
      </c>
      <c r="J166" s="67"/>
      <c r="K166" s="69"/>
      <c r="L166" s="69"/>
      <c r="M166" s="68">
        <f t="shared" si="8"/>
        <v>0</v>
      </c>
      <c r="N166" s="68">
        <f t="shared" si="9"/>
        <v>0</v>
      </c>
    </row>
    <row r="167" spans="1:14" ht="17.25" customHeight="1">
      <c r="A167" s="37"/>
      <c r="B167" s="37"/>
      <c r="C167" s="39"/>
      <c r="D167" s="40"/>
      <c r="E167" s="40"/>
      <c r="F167" s="41"/>
      <c r="G167" s="41"/>
      <c r="H167" s="37" t="s">
        <v>401</v>
      </c>
      <c r="I167" s="37" t="s">
        <v>402</v>
      </c>
      <c r="J167" s="67">
        <f>SUM(J168:J173)</f>
        <v>0</v>
      </c>
      <c r="K167" s="67">
        <f>SUM(K168:K173)</f>
        <v>0</v>
      </c>
      <c r="L167" s="67">
        <f>SUM(L168:L173)</f>
        <v>0</v>
      </c>
      <c r="M167" s="68">
        <f t="shared" si="8"/>
        <v>0</v>
      </c>
      <c r="N167" s="68">
        <f t="shared" si="9"/>
        <v>0</v>
      </c>
    </row>
    <row r="168" spans="1:14" ht="17.25" customHeight="1">
      <c r="A168" s="37"/>
      <c r="B168" s="37"/>
      <c r="C168" s="39"/>
      <c r="D168" s="40"/>
      <c r="E168" s="40"/>
      <c r="F168" s="41"/>
      <c r="G168" s="41"/>
      <c r="H168" s="37" t="s">
        <v>403</v>
      </c>
      <c r="I168" s="37" t="s">
        <v>404</v>
      </c>
      <c r="J168" s="67"/>
      <c r="K168" s="69"/>
      <c r="L168" s="69"/>
      <c r="M168" s="68">
        <f t="shared" si="8"/>
        <v>0</v>
      </c>
      <c r="N168" s="68">
        <f t="shared" si="9"/>
        <v>0</v>
      </c>
    </row>
    <row r="169" spans="1:14" ht="17.25" customHeight="1">
      <c r="A169" s="37"/>
      <c r="B169" s="37"/>
      <c r="C169" s="39"/>
      <c r="D169" s="40"/>
      <c r="E169" s="40"/>
      <c r="F169" s="41"/>
      <c r="G169" s="41"/>
      <c r="H169" s="37" t="s">
        <v>405</v>
      </c>
      <c r="I169" s="37" t="s">
        <v>406</v>
      </c>
      <c r="J169" s="67"/>
      <c r="K169" s="69"/>
      <c r="L169" s="69"/>
      <c r="M169" s="68">
        <f t="shared" si="8"/>
        <v>0</v>
      </c>
      <c r="N169" s="68">
        <f t="shared" si="9"/>
        <v>0</v>
      </c>
    </row>
    <row r="170" spans="1:14" ht="17.25" customHeight="1">
      <c r="A170" s="37"/>
      <c r="B170" s="37"/>
      <c r="C170" s="39"/>
      <c r="D170" s="40"/>
      <c r="E170" s="40"/>
      <c r="F170" s="41"/>
      <c r="G170" s="41"/>
      <c r="H170" s="37" t="s">
        <v>407</v>
      </c>
      <c r="I170" s="37" t="s">
        <v>408</v>
      </c>
      <c r="J170" s="67"/>
      <c r="K170" s="69"/>
      <c r="L170" s="69"/>
      <c r="M170" s="68">
        <f t="shared" si="8"/>
        <v>0</v>
      </c>
      <c r="N170" s="68">
        <f t="shared" si="9"/>
        <v>0</v>
      </c>
    </row>
    <row r="171" spans="1:14" ht="17.25" customHeight="1">
      <c r="A171" s="37"/>
      <c r="B171" s="37"/>
      <c r="C171" s="39"/>
      <c r="D171" s="40"/>
      <c r="E171" s="40"/>
      <c r="F171" s="41"/>
      <c r="G171" s="41"/>
      <c r="H171" s="37" t="s">
        <v>409</v>
      </c>
      <c r="I171" s="37" t="s">
        <v>410</v>
      </c>
      <c r="J171" s="67"/>
      <c r="K171" s="69"/>
      <c r="L171" s="69"/>
      <c r="M171" s="68">
        <f t="shared" si="8"/>
        <v>0</v>
      </c>
      <c r="N171" s="68">
        <f t="shared" si="9"/>
        <v>0</v>
      </c>
    </row>
    <row r="172" spans="1:14" ht="17.25" customHeight="1">
      <c r="A172" s="37"/>
      <c r="B172" s="37"/>
      <c r="C172" s="39"/>
      <c r="D172" s="40"/>
      <c r="E172" s="40"/>
      <c r="F172" s="41"/>
      <c r="G172" s="41"/>
      <c r="H172" s="37" t="s">
        <v>411</v>
      </c>
      <c r="I172" s="37" t="s">
        <v>412</v>
      </c>
      <c r="J172" s="67"/>
      <c r="K172" s="69"/>
      <c r="L172" s="69"/>
      <c r="M172" s="68">
        <f t="shared" si="8"/>
        <v>0</v>
      </c>
      <c r="N172" s="68">
        <f t="shared" si="9"/>
        <v>0</v>
      </c>
    </row>
    <row r="173" spans="1:14" ht="17.25" customHeight="1">
      <c r="A173" s="37"/>
      <c r="B173" s="37"/>
      <c r="C173" s="39"/>
      <c r="D173" s="40"/>
      <c r="E173" s="40"/>
      <c r="F173" s="41"/>
      <c r="G173" s="41"/>
      <c r="H173" s="37" t="s">
        <v>413</v>
      </c>
      <c r="I173" s="37" t="s">
        <v>414</v>
      </c>
      <c r="J173" s="67"/>
      <c r="K173" s="69"/>
      <c r="L173" s="69"/>
      <c r="M173" s="68">
        <f t="shared" si="8"/>
        <v>0</v>
      </c>
      <c r="N173" s="68">
        <f t="shared" si="9"/>
        <v>0</v>
      </c>
    </row>
    <row r="174" spans="1:14" ht="17.25" customHeight="1">
      <c r="A174" s="37"/>
      <c r="B174" s="37"/>
      <c r="C174" s="39"/>
      <c r="D174" s="40"/>
      <c r="E174" s="40"/>
      <c r="F174" s="41"/>
      <c r="G174" s="41"/>
      <c r="H174" s="37" t="s">
        <v>415</v>
      </c>
      <c r="I174" s="37" t="s">
        <v>416</v>
      </c>
      <c r="J174" s="67">
        <f>SUM(J175:J183)</f>
        <v>0</v>
      </c>
      <c r="K174" s="67">
        <f>SUM(K175:K183)</f>
        <v>0</v>
      </c>
      <c r="L174" s="67">
        <f>SUM(L175:L183)</f>
        <v>0</v>
      </c>
      <c r="M174" s="68">
        <f t="shared" si="8"/>
        <v>0</v>
      </c>
      <c r="N174" s="68">
        <f t="shared" si="9"/>
        <v>0</v>
      </c>
    </row>
    <row r="175" spans="1:14" ht="17.25" customHeight="1">
      <c r="A175" s="37"/>
      <c r="B175" s="37"/>
      <c r="C175" s="39"/>
      <c r="D175" s="40"/>
      <c r="E175" s="40"/>
      <c r="F175" s="41"/>
      <c r="G175" s="41"/>
      <c r="H175" s="37" t="s">
        <v>417</v>
      </c>
      <c r="I175" s="37" t="s">
        <v>418</v>
      </c>
      <c r="J175" s="67"/>
      <c r="K175" s="69"/>
      <c r="L175" s="69"/>
      <c r="M175" s="68">
        <f t="shared" si="8"/>
        <v>0</v>
      </c>
      <c r="N175" s="68">
        <f t="shared" si="9"/>
        <v>0</v>
      </c>
    </row>
    <row r="176" spans="1:14" ht="17.25" customHeight="1">
      <c r="A176" s="37"/>
      <c r="B176" s="37"/>
      <c r="C176" s="39"/>
      <c r="D176" s="40"/>
      <c r="E176" s="40"/>
      <c r="F176" s="41"/>
      <c r="G176" s="41"/>
      <c r="H176" s="37" t="s">
        <v>419</v>
      </c>
      <c r="I176" s="37" t="s">
        <v>420</v>
      </c>
      <c r="J176" s="67"/>
      <c r="K176" s="69"/>
      <c r="L176" s="69"/>
      <c r="M176" s="68">
        <f t="shared" si="8"/>
        <v>0</v>
      </c>
      <c r="N176" s="68">
        <f t="shared" si="9"/>
        <v>0</v>
      </c>
    </row>
    <row r="177" spans="1:14" ht="17.25" customHeight="1">
      <c r="A177" s="37"/>
      <c r="B177" s="37"/>
      <c r="C177" s="39"/>
      <c r="D177" s="40"/>
      <c r="E177" s="40"/>
      <c r="F177" s="41"/>
      <c r="G177" s="41"/>
      <c r="H177" s="37" t="s">
        <v>421</v>
      </c>
      <c r="I177" s="37" t="s">
        <v>422</v>
      </c>
      <c r="J177" s="67"/>
      <c r="K177" s="69"/>
      <c r="L177" s="69"/>
      <c r="M177" s="68">
        <f t="shared" si="8"/>
        <v>0</v>
      </c>
      <c r="N177" s="68">
        <f t="shared" si="9"/>
        <v>0</v>
      </c>
    </row>
    <row r="178" spans="1:14" ht="17.25" customHeight="1">
      <c r="A178" s="37"/>
      <c r="B178" s="37"/>
      <c r="C178" s="39"/>
      <c r="D178" s="40"/>
      <c r="E178" s="40"/>
      <c r="F178" s="41"/>
      <c r="G178" s="41"/>
      <c r="H178" s="37" t="s">
        <v>423</v>
      </c>
      <c r="I178" s="37" t="s">
        <v>424</v>
      </c>
      <c r="J178" s="67"/>
      <c r="K178" s="69"/>
      <c r="L178" s="69"/>
      <c r="M178" s="68">
        <f t="shared" si="8"/>
        <v>0</v>
      </c>
      <c r="N178" s="68">
        <f t="shared" si="9"/>
        <v>0</v>
      </c>
    </row>
    <row r="179" spans="1:14" ht="17.25" customHeight="1">
      <c r="A179" s="37"/>
      <c r="B179" s="37"/>
      <c r="C179" s="39"/>
      <c r="D179" s="40"/>
      <c r="E179" s="40"/>
      <c r="F179" s="41"/>
      <c r="G179" s="41"/>
      <c r="H179" s="37" t="s">
        <v>425</v>
      </c>
      <c r="I179" s="37" t="s">
        <v>426</v>
      </c>
      <c r="J179" s="67"/>
      <c r="K179" s="69"/>
      <c r="L179" s="69"/>
      <c r="M179" s="68">
        <f t="shared" si="8"/>
        <v>0</v>
      </c>
      <c r="N179" s="68">
        <f t="shared" si="9"/>
        <v>0</v>
      </c>
    </row>
    <row r="180" spans="1:14" ht="17.25" customHeight="1">
      <c r="A180" s="37"/>
      <c r="B180" s="37"/>
      <c r="C180" s="39"/>
      <c r="D180" s="40"/>
      <c r="E180" s="40"/>
      <c r="F180" s="41"/>
      <c r="G180" s="41"/>
      <c r="H180" s="37" t="s">
        <v>427</v>
      </c>
      <c r="I180" s="37" t="s">
        <v>428</v>
      </c>
      <c r="J180" s="67"/>
      <c r="K180" s="69"/>
      <c r="L180" s="69"/>
      <c r="M180" s="68">
        <f t="shared" si="8"/>
        <v>0</v>
      </c>
      <c r="N180" s="68">
        <f t="shared" si="9"/>
        <v>0</v>
      </c>
    </row>
    <row r="181" spans="1:14" ht="17.25" customHeight="1">
      <c r="A181" s="37"/>
      <c r="B181" s="37"/>
      <c r="C181" s="39"/>
      <c r="D181" s="40"/>
      <c r="E181" s="40"/>
      <c r="F181" s="41"/>
      <c r="G181" s="41"/>
      <c r="H181" s="37" t="s">
        <v>429</v>
      </c>
      <c r="I181" s="37" t="s">
        <v>430</v>
      </c>
      <c r="J181" s="67"/>
      <c r="K181" s="69"/>
      <c r="L181" s="69"/>
      <c r="M181" s="68">
        <f t="shared" si="8"/>
        <v>0</v>
      </c>
      <c r="N181" s="68">
        <f t="shared" si="9"/>
        <v>0</v>
      </c>
    </row>
    <row r="182" spans="1:14" ht="17.25" customHeight="1">
      <c r="A182" s="37"/>
      <c r="B182" s="37"/>
      <c r="C182" s="39"/>
      <c r="D182" s="40"/>
      <c r="E182" s="40"/>
      <c r="F182" s="41"/>
      <c r="G182" s="41"/>
      <c r="H182" s="37" t="s">
        <v>431</v>
      </c>
      <c r="I182" s="37" t="s">
        <v>432</v>
      </c>
      <c r="J182" s="67"/>
      <c r="K182" s="69"/>
      <c r="L182" s="69"/>
      <c r="M182" s="68">
        <f t="shared" si="8"/>
        <v>0</v>
      </c>
      <c r="N182" s="68">
        <f t="shared" si="9"/>
        <v>0</v>
      </c>
    </row>
    <row r="183" spans="1:14" ht="17.25" customHeight="1">
      <c r="A183" s="37"/>
      <c r="B183" s="37"/>
      <c r="C183" s="39"/>
      <c r="D183" s="40"/>
      <c r="E183" s="40"/>
      <c r="F183" s="41"/>
      <c r="G183" s="41"/>
      <c r="H183" s="37" t="s">
        <v>433</v>
      </c>
      <c r="I183" s="37" t="s">
        <v>434</v>
      </c>
      <c r="J183" s="67"/>
      <c r="K183" s="69"/>
      <c r="L183" s="69"/>
      <c r="M183" s="68">
        <f t="shared" si="8"/>
        <v>0</v>
      </c>
      <c r="N183" s="68">
        <f t="shared" si="9"/>
        <v>0</v>
      </c>
    </row>
    <row r="184" spans="1:14" ht="17.25" customHeight="1">
      <c r="A184" s="37"/>
      <c r="B184" s="37"/>
      <c r="C184" s="39"/>
      <c r="D184" s="40"/>
      <c r="E184" s="40"/>
      <c r="F184" s="41"/>
      <c r="G184" s="41"/>
      <c r="H184" s="37" t="s">
        <v>435</v>
      </c>
      <c r="I184" s="37" t="s">
        <v>436</v>
      </c>
      <c r="J184" s="67">
        <f>SUM(J185:J186)</f>
        <v>0</v>
      </c>
      <c r="K184" s="67">
        <f>SUM(K185:K186)</f>
        <v>0</v>
      </c>
      <c r="L184" s="67">
        <f>SUM(L185:L186)</f>
        <v>0</v>
      </c>
      <c r="M184" s="68">
        <f t="shared" si="8"/>
        <v>0</v>
      </c>
      <c r="N184" s="68">
        <f t="shared" si="9"/>
        <v>0</v>
      </c>
    </row>
    <row r="185" spans="1:14" ht="17.25" customHeight="1">
      <c r="A185" s="37"/>
      <c r="B185" s="37"/>
      <c r="C185" s="39"/>
      <c r="D185" s="40"/>
      <c r="E185" s="40"/>
      <c r="F185" s="41"/>
      <c r="G185" s="41"/>
      <c r="H185" s="37" t="s">
        <v>437</v>
      </c>
      <c r="I185" s="37" t="s">
        <v>367</v>
      </c>
      <c r="J185" s="67"/>
      <c r="K185" s="69"/>
      <c r="L185" s="69"/>
      <c r="M185" s="68">
        <f t="shared" si="8"/>
        <v>0</v>
      </c>
      <c r="N185" s="68">
        <f t="shared" si="9"/>
        <v>0</v>
      </c>
    </row>
    <row r="186" spans="1:14" ht="17.25" customHeight="1">
      <c r="A186" s="37"/>
      <c r="B186" s="37"/>
      <c r="C186" s="39"/>
      <c r="D186" s="40"/>
      <c r="E186" s="40"/>
      <c r="F186" s="41"/>
      <c r="G186" s="41"/>
      <c r="H186" s="37" t="s">
        <v>438</v>
      </c>
      <c r="I186" s="37" t="s">
        <v>439</v>
      </c>
      <c r="J186" s="67"/>
      <c r="K186" s="69"/>
      <c r="L186" s="69"/>
      <c r="M186" s="68">
        <f t="shared" si="8"/>
        <v>0</v>
      </c>
      <c r="N186" s="68">
        <f t="shared" si="9"/>
        <v>0</v>
      </c>
    </row>
    <row r="187" spans="1:14" ht="17.25" customHeight="1">
      <c r="A187" s="37"/>
      <c r="B187" s="37"/>
      <c r="C187" s="39"/>
      <c r="D187" s="40"/>
      <c r="E187" s="40"/>
      <c r="F187" s="41"/>
      <c r="G187" s="41"/>
      <c r="H187" s="37" t="s">
        <v>440</v>
      </c>
      <c r="I187" s="37" t="s">
        <v>441</v>
      </c>
      <c r="J187" s="67">
        <f>SUM(J188:J189)</f>
        <v>0</v>
      </c>
      <c r="K187" s="67">
        <f>SUM(K188:K189)</f>
        <v>0</v>
      </c>
      <c r="L187" s="67">
        <f>SUM(L188:L189)</f>
        <v>0</v>
      </c>
      <c r="M187" s="68">
        <f t="shared" si="8"/>
        <v>0</v>
      </c>
      <c r="N187" s="68">
        <f t="shared" si="9"/>
        <v>0</v>
      </c>
    </row>
    <row r="188" spans="1:14" ht="17.25" customHeight="1">
      <c r="A188" s="37"/>
      <c r="B188" s="37"/>
      <c r="C188" s="39"/>
      <c r="D188" s="40"/>
      <c r="E188" s="40"/>
      <c r="F188" s="41"/>
      <c r="G188" s="41"/>
      <c r="H188" s="37" t="s">
        <v>442</v>
      </c>
      <c r="I188" s="37" t="s">
        <v>367</v>
      </c>
      <c r="J188" s="67"/>
      <c r="K188" s="69"/>
      <c r="L188" s="69"/>
      <c r="M188" s="68">
        <f t="shared" si="8"/>
        <v>0</v>
      </c>
      <c r="N188" s="68">
        <f t="shared" si="9"/>
        <v>0</v>
      </c>
    </row>
    <row r="189" spans="1:14" ht="17.25" customHeight="1">
      <c r="A189" s="37"/>
      <c r="B189" s="37"/>
      <c r="C189" s="39"/>
      <c r="D189" s="40"/>
      <c r="E189" s="40"/>
      <c r="F189" s="41"/>
      <c r="G189" s="41"/>
      <c r="H189" s="37" t="s">
        <v>443</v>
      </c>
      <c r="I189" s="37" t="s">
        <v>444</v>
      </c>
      <c r="J189" s="67"/>
      <c r="K189" s="69"/>
      <c r="L189" s="69"/>
      <c r="M189" s="68">
        <f t="shared" si="8"/>
        <v>0</v>
      </c>
      <c r="N189" s="68">
        <f t="shared" si="9"/>
        <v>0</v>
      </c>
    </row>
    <row r="190" spans="1:14" ht="17.25" customHeight="1">
      <c r="A190" s="37"/>
      <c r="B190" s="37"/>
      <c r="C190" s="39"/>
      <c r="D190" s="40"/>
      <c r="E190" s="40"/>
      <c r="F190" s="41"/>
      <c r="G190" s="41"/>
      <c r="H190" s="37" t="s">
        <v>445</v>
      </c>
      <c r="I190" s="37" t="s">
        <v>446</v>
      </c>
      <c r="J190" s="67"/>
      <c r="K190" s="69"/>
      <c r="L190" s="69"/>
      <c r="M190" s="68">
        <f t="shared" si="8"/>
        <v>0</v>
      </c>
      <c r="N190" s="68">
        <f t="shared" si="9"/>
        <v>0</v>
      </c>
    </row>
    <row r="191" spans="1:14" ht="17.25" customHeight="1">
      <c r="A191" s="37"/>
      <c r="B191" s="37"/>
      <c r="C191" s="39"/>
      <c r="D191" s="40"/>
      <c r="E191" s="40"/>
      <c r="F191" s="41"/>
      <c r="G191" s="41"/>
      <c r="H191" s="37" t="s">
        <v>447</v>
      </c>
      <c r="I191" s="37" t="s">
        <v>448</v>
      </c>
      <c r="J191" s="67">
        <f>SUM(J192)</f>
        <v>0</v>
      </c>
      <c r="K191" s="67">
        <f>SUM(K192)</f>
        <v>0</v>
      </c>
      <c r="L191" s="67">
        <f>SUM(L192)</f>
        <v>0</v>
      </c>
      <c r="M191" s="68">
        <f t="shared" si="8"/>
        <v>0</v>
      </c>
      <c r="N191" s="68">
        <f t="shared" si="9"/>
        <v>0</v>
      </c>
    </row>
    <row r="192" spans="1:14" ht="17.25" customHeight="1">
      <c r="A192" s="37"/>
      <c r="B192" s="37"/>
      <c r="C192" s="39"/>
      <c r="D192" s="40"/>
      <c r="E192" s="40"/>
      <c r="F192" s="41"/>
      <c r="G192" s="41"/>
      <c r="H192" s="37" t="s">
        <v>449</v>
      </c>
      <c r="I192" s="37" t="s">
        <v>450</v>
      </c>
      <c r="J192" s="67">
        <f>SUM(J193:J195)</f>
        <v>0</v>
      </c>
      <c r="K192" s="67">
        <f>SUM(K193:K195)</f>
        <v>0</v>
      </c>
      <c r="L192" s="67">
        <f>SUM(L193:L195)</f>
        <v>0</v>
      </c>
      <c r="M192" s="68">
        <f t="shared" si="8"/>
        <v>0</v>
      </c>
      <c r="N192" s="68">
        <f t="shared" si="9"/>
        <v>0</v>
      </c>
    </row>
    <row r="193" spans="1:14" ht="17.25" customHeight="1">
      <c r="A193" s="37"/>
      <c r="B193" s="37"/>
      <c r="C193" s="39"/>
      <c r="D193" s="40"/>
      <c r="E193" s="40"/>
      <c r="F193" s="41"/>
      <c r="G193" s="41"/>
      <c r="H193" s="37" t="s">
        <v>451</v>
      </c>
      <c r="I193" s="37" t="s">
        <v>452</v>
      </c>
      <c r="J193" s="67"/>
      <c r="K193" s="69"/>
      <c r="L193" s="69"/>
      <c r="M193" s="68">
        <f t="shared" si="8"/>
        <v>0</v>
      </c>
      <c r="N193" s="68">
        <f t="shared" si="9"/>
        <v>0</v>
      </c>
    </row>
    <row r="194" spans="1:14" ht="17.25" customHeight="1">
      <c r="A194" s="37"/>
      <c r="B194" s="37"/>
      <c r="C194" s="39"/>
      <c r="D194" s="40"/>
      <c r="E194" s="40"/>
      <c r="F194" s="41"/>
      <c r="G194" s="41"/>
      <c r="H194" s="37" t="s">
        <v>453</v>
      </c>
      <c r="I194" s="38" t="s">
        <v>454</v>
      </c>
      <c r="J194" s="67"/>
      <c r="K194" s="69"/>
      <c r="L194" s="69"/>
      <c r="M194" s="68">
        <f t="shared" si="8"/>
        <v>0</v>
      </c>
      <c r="N194" s="68">
        <f t="shared" si="9"/>
        <v>0</v>
      </c>
    </row>
    <row r="195" spans="1:14" ht="17.25" customHeight="1">
      <c r="A195" s="37"/>
      <c r="B195" s="37"/>
      <c r="C195" s="39"/>
      <c r="D195" s="40"/>
      <c r="E195" s="40"/>
      <c r="F195" s="41"/>
      <c r="G195" s="41"/>
      <c r="H195" s="37" t="s">
        <v>455</v>
      </c>
      <c r="I195" s="38" t="s">
        <v>456</v>
      </c>
      <c r="J195" s="67"/>
      <c r="K195" s="69"/>
      <c r="L195" s="69"/>
      <c r="M195" s="68">
        <f t="shared" si="8"/>
        <v>0</v>
      </c>
      <c r="N195" s="68">
        <f t="shared" si="9"/>
        <v>0</v>
      </c>
    </row>
    <row r="196" spans="1:14" ht="17.25" customHeight="1">
      <c r="A196" s="37"/>
      <c r="B196" s="37"/>
      <c r="C196" s="39"/>
      <c r="D196" s="40"/>
      <c r="E196" s="40"/>
      <c r="F196" s="41"/>
      <c r="G196" s="41"/>
      <c r="H196" s="37" t="s">
        <v>457</v>
      </c>
      <c r="I196" s="37" t="s">
        <v>458</v>
      </c>
      <c r="J196" s="67">
        <f>SUM(J197:J198)</f>
        <v>0</v>
      </c>
      <c r="K196" s="67">
        <f>SUM(K197:K198)</f>
        <v>0</v>
      </c>
      <c r="L196" s="67">
        <f>SUM(L197:L198)</f>
        <v>0</v>
      </c>
      <c r="M196" s="68">
        <f t="shared" si="8"/>
        <v>0</v>
      </c>
      <c r="N196" s="68">
        <f t="shared" si="9"/>
        <v>0</v>
      </c>
    </row>
    <row r="197" spans="1:14" ht="17.25" customHeight="1">
      <c r="A197" s="37"/>
      <c r="B197" s="37"/>
      <c r="C197" s="39"/>
      <c r="D197" s="40"/>
      <c r="E197" s="40"/>
      <c r="F197" s="41"/>
      <c r="G197" s="41"/>
      <c r="H197" s="37" t="s">
        <v>459</v>
      </c>
      <c r="I197" s="38" t="s">
        <v>460</v>
      </c>
      <c r="J197" s="67"/>
      <c r="K197" s="69"/>
      <c r="L197" s="69"/>
      <c r="M197" s="68">
        <f t="shared" si="8"/>
        <v>0</v>
      </c>
      <c r="N197" s="68">
        <f t="shared" si="9"/>
        <v>0</v>
      </c>
    </row>
    <row r="198" spans="1:14" ht="17.25" customHeight="1">
      <c r="A198" s="37"/>
      <c r="B198" s="37"/>
      <c r="C198" s="39"/>
      <c r="D198" s="40"/>
      <c r="E198" s="40"/>
      <c r="F198" s="41"/>
      <c r="G198" s="41"/>
      <c r="H198" s="37" t="s">
        <v>461</v>
      </c>
      <c r="I198" s="38" t="s">
        <v>462</v>
      </c>
      <c r="J198" s="67"/>
      <c r="K198" s="69"/>
      <c r="L198" s="69"/>
      <c r="M198" s="68">
        <f t="shared" si="8"/>
        <v>0</v>
      </c>
      <c r="N198" s="68">
        <f t="shared" si="9"/>
        <v>0</v>
      </c>
    </row>
    <row r="199" spans="1:14" ht="17.25" customHeight="1">
      <c r="A199" s="37"/>
      <c r="B199" s="37"/>
      <c r="C199" s="39"/>
      <c r="D199" s="40"/>
      <c r="E199" s="40"/>
      <c r="F199" s="41"/>
      <c r="G199" s="41"/>
      <c r="H199" s="37" t="s">
        <v>463</v>
      </c>
      <c r="I199" s="37" t="s">
        <v>464</v>
      </c>
      <c r="J199" s="67">
        <f>SUM(J200,J204,J213,J215)</f>
        <v>0</v>
      </c>
      <c r="K199" s="67">
        <f>SUM(K200,K204,K213,K215)</f>
        <v>11583</v>
      </c>
      <c r="L199" s="67">
        <f>SUM(L200,L204,L213,L215)</f>
        <v>0</v>
      </c>
      <c r="M199" s="68">
        <f t="shared" ref="M199:M262" si="10">IFERROR($L199/J199,)</f>
        <v>0</v>
      </c>
      <c r="N199" s="68">
        <f t="shared" ref="N199:N262" si="11">IFERROR($L199/K199,)</f>
        <v>0</v>
      </c>
    </row>
    <row r="200" spans="1:14" ht="17.25" customHeight="1">
      <c r="A200" s="37"/>
      <c r="B200" s="37"/>
      <c r="C200" s="39"/>
      <c r="D200" s="40"/>
      <c r="E200" s="40"/>
      <c r="F200" s="41"/>
      <c r="G200" s="41"/>
      <c r="H200" s="37" t="s">
        <v>465</v>
      </c>
      <c r="I200" s="37" t="s">
        <v>466</v>
      </c>
      <c r="J200" s="67">
        <f>SUM(J201:J203)</f>
        <v>0</v>
      </c>
      <c r="K200" s="67">
        <f>SUM(K201:K203)</f>
        <v>11200</v>
      </c>
      <c r="L200" s="67">
        <f>SUM(L201:L203)</f>
        <v>0</v>
      </c>
      <c r="M200" s="68">
        <f t="shared" si="10"/>
        <v>0</v>
      </c>
      <c r="N200" s="68">
        <f t="shared" si="11"/>
        <v>0</v>
      </c>
    </row>
    <row r="201" spans="1:14" ht="17.25" customHeight="1">
      <c r="A201" s="37"/>
      <c r="B201" s="37"/>
      <c r="C201" s="39"/>
      <c r="D201" s="40"/>
      <c r="E201" s="40"/>
      <c r="F201" s="41"/>
      <c r="G201" s="41"/>
      <c r="H201" s="37" t="s">
        <v>467</v>
      </c>
      <c r="I201" s="37" t="s">
        <v>468</v>
      </c>
      <c r="J201" s="67"/>
      <c r="K201" s="69"/>
      <c r="L201" s="69"/>
      <c r="M201" s="68">
        <f t="shared" si="10"/>
        <v>0</v>
      </c>
      <c r="N201" s="68">
        <f t="shared" si="11"/>
        <v>0</v>
      </c>
    </row>
    <row r="202" spans="1:14" ht="17.25" customHeight="1">
      <c r="A202" s="37"/>
      <c r="B202" s="37"/>
      <c r="C202" s="39"/>
      <c r="D202" s="40"/>
      <c r="E202" s="40"/>
      <c r="F202" s="41"/>
      <c r="G202" s="41"/>
      <c r="H202" s="37" t="s">
        <v>469</v>
      </c>
      <c r="I202" s="37" t="s">
        <v>470</v>
      </c>
      <c r="J202" s="67"/>
      <c r="K202" s="69">
        <v>11200</v>
      </c>
      <c r="L202" s="69"/>
      <c r="M202" s="68">
        <f t="shared" si="10"/>
        <v>0</v>
      </c>
      <c r="N202" s="68">
        <f t="shared" si="11"/>
        <v>0</v>
      </c>
    </row>
    <row r="203" spans="1:14" ht="17.25" customHeight="1">
      <c r="A203" s="37"/>
      <c r="B203" s="37"/>
      <c r="C203" s="39"/>
      <c r="D203" s="40"/>
      <c r="E203" s="40"/>
      <c r="F203" s="41"/>
      <c r="G203" s="41"/>
      <c r="H203" s="37" t="s">
        <v>471</v>
      </c>
      <c r="I203" s="37" t="s">
        <v>472</v>
      </c>
      <c r="J203" s="67"/>
      <c r="K203" s="69"/>
      <c r="L203" s="69"/>
      <c r="M203" s="68">
        <f t="shared" si="10"/>
        <v>0</v>
      </c>
      <c r="N203" s="68">
        <f t="shared" si="11"/>
        <v>0</v>
      </c>
    </row>
    <row r="204" spans="1:14" ht="17.25" customHeight="1">
      <c r="A204" s="37"/>
      <c r="B204" s="37"/>
      <c r="C204" s="39"/>
      <c r="D204" s="40"/>
      <c r="E204" s="40"/>
      <c r="F204" s="41"/>
      <c r="G204" s="41"/>
      <c r="H204" s="37" t="s">
        <v>473</v>
      </c>
      <c r="I204" s="37" t="s">
        <v>474</v>
      </c>
      <c r="J204" s="67">
        <f>SUM(J205:J212)</f>
        <v>0</v>
      </c>
      <c r="K204" s="67">
        <f>SUM(K205:K212)</f>
        <v>0</v>
      </c>
      <c r="L204" s="67">
        <f>SUM(L205:L212)</f>
        <v>0</v>
      </c>
      <c r="M204" s="68">
        <f t="shared" si="10"/>
        <v>0</v>
      </c>
      <c r="N204" s="68">
        <f t="shared" si="11"/>
        <v>0</v>
      </c>
    </row>
    <row r="205" spans="1:14" ht="17.25" customHeight="1">
      <c r="A205" s="37"/>
      <c r="B205" s="37"/>
      <c r="C205" s="39"/>
      <c r="D205" s="40"/>
      <c r="E205" s="40"/>
      <c r="F205" s="41"/>
      <c r="G205" s="41"/>
      <c r="H205" s="37" t="s">
        <v>475</v>
      </c>
      <c r="I205" s="37" t="s">
        <v>476</v>
      </c>
      <c r="J205" s="67"/>
      <c r="K205" s="69"/>
      <c r="L205" s="69"/>
      <c r="M205" s="68">
        <f t="shared" si="10"/>
        <v>0</v>
      </c>
      <c r="N205" s="68">
        <f t="shared" si="11"/>
        <v>0</v>
      </c>
    </row>
    <row r="206" spans="1:14" ht="17.25" customHeight="1">
      <c r="A206" s="37"/>
      <c r="B206" s="37"/>
      <c r="C206" s="39"/>
      <c r="D206" s="40"/>
      <c r="E206" s="40"/>
      <c r="F206" s="41"/>
      <c r="G206" s="41"/>
      <c r="H206" s="37" t="s">
        <v>477</v>
      </c>
      <c r="I206" s="37" t="s">
        <v>478</v>
      </c>
      <c r="J206" s="67"/>
      <c r="K206" s="69"/>
      <c r="L206" s="69"/>
      <c r="M206" s="68">
        <f t="shared" si="10"/>
        <v>0</v>
      </c>
      <c r="N206" s="68">
        <f t="shared" si="11"/>
        <v>0</v>
      </c>
    </row>
    <row r="207" spans="1:14" ht="17.25" customHeight="1">
      <c r="A207" s="37"/>
      <c r="B207" s="37"/>
      <c r="C207" s="39"/>
      <c r="D207" s="40"/>
      <c r="E207" s="40"/>
      <c r="F207" s="41"/>
      <c r="G207" s="41"/>
      <c r="H207" s="37" t="s">
        <v>479</v>
      </c>
      <c r="I207" s="37" t="s">
        <v>480</v>
      </c>
      <c r="J207" s="67"/>
      <c r="K207" s="69"/>
      <c r="L207" s="69"/>
      <c r="M207" s="68">
        <f t="shared" si="10"/>
        <v>0</v>
      </c>
      <c r="N207" s="68">
        <f t="shared" si="11"/>
        <v>0</v>
      </c>
    </row>
    <row r="208" spans="1:14" ht="17.25" customHeight="1">
      <c r="A208" s="37"/>
      <c r="B208" s="37"/>
      <c r="C208" s="39"/>
      <c r="D208" s="40"/>
      <c r="E208" s="40"/>
      <c r="F208" s="41"/>
      <c r="G208" s="41"/>
      <c r="H208" s="37" t="s">
        <v>481</v>
      </c>
      <c r="I208" s="37" t="s">
        <v>482</v>
      </c>
      <c r="J208" s="67"/>
      <c r="K208" s="69"/>
      <c r="L208" s="69"/>
      <c r="M208" s="68">
        <f t="shared" si="10"/>
        <v>0</v>
      </c>
      <c r="N208" s="68">
        <f t="shared" si="11"/>
        <v>0</v>
      </c>
    </row>
    <row r="209" spans="1:14" ht="17.25" customHeight="1">
      <c r="A209" s="37"/>
      <c r="B209" s="37"/>
      <c r="C209" s="39"/>
      <c r="D209" s="40"/>
      <c r="E209" s="40"/>
      <c r="F209" s="41"/>
      <c r="G209" s="41"/>
      <c r="H209" s="37" t="s">
        <v>483</v>
      </c>
      <c r="I209" s="37" t="s">
        <v>484</v>
      </c>
      <c r="J209" s="67"/>
      <c r="K209" s="69"/>
      <c r="L209" s="69"/>
      <c r="M209" s="68">
        <f t="shared" si="10"/>
        <v>0</v>
      </c>
      <c r="N209" s="68">
        <f t="shared" si="11"/>
        <v>0</v>
      </c>
    </row>
    <row r="210" spans="1:14" ht="17.25" customHeight="1">
      <c r="A210" s="37"/>
      <c r="B210" s="37"/>
      <c r="C210" s="39"/>
      <c r="D210" s="40"/>
      <c r="E210" s="40"/>
      <c r="F210" s="41"/>
      <c r="G210" s="41"/>
      <c r="H210" s="37" t="s">
        <v>485</v>
      </c>
      <c r="I210" s="37" t="s">
        <v>486</v>
      </c>
      <c r="J210" s="67"/>
      <c r="K210" s="69"/>
      <c r="L210" s="69"/>
      <c r="M210" s="68">
        <f t="shared" si="10"/>
        <v>0</v>
      </c>
      <c r="N210" s="68">
        <f t="shared" si="11"/>
        <v>0</v>
      </c>
    </row>
    <row r="211" spans="1:14" ht="17.25" customHeight="1">
      <c r="A211" s="37"/>
      <c r="B211" s="37"/>
      <c r="C211" s="39"/>
      <c r="D211" s="40"/>
      <c r="E211" s="40"/>
      <c r="F211" s="41"/>
      <c r="G211" s="41"/>
      <c r="H211" s="37" t="s">
        <v>487</v>
      </c>
      <c r="I211" s="37" t="s">
        <v>488</v>
      </c>
      <c r="J211" s="67"/>
      <c r="K211" s="69"/>
      <c r="L211" s="69"/>
      <c r="M211" s="68">
        <f t="shared" si="10"/>
        <v>0</v>
      </c>
      <c r="N211" s="68">
        <f t="shared" si="11"/>
        <v>0</v>
      </c>
    </row>
    <row r="212" spans="1:14" ht="17.25" customHeight="1">
      <c r="A212" s="37"/>
      <c r="B212" s="37"/>
      <c r="C212" s="39"/>
      <c r="D212" s="40"/>
      <c r="E212" s="40"/>
      <c r="F212" s="41"/>
      <c r="G212" s="41"/>
      <c r="H212" s="37" t="s">
        <v>489</v>
      </c>
      <c r="I212" s="37" t="s">
        <v>490</v>
      </c>
      <c r="J212" s="67"/>
      <c r="K212" s="69"/>
      <c r="L212" s="69"/>
      <c r="M212" s="68">
        <f t="shared" si="10"/>
        <v>0</v>
      </c>
      <c r="N212" s="68">
        <f t="shared" si="11"/>
        <v>0</v>
      </c>
    </row>
    <row r="213" spans="1:14" ht="17.25" customHeight="1">
      <c r="A213" s="37"/>
      <c r="B213" s="37"/>
      <c r="C213" s="39"/>
      <c r="D213" s="40"/>
      <c r="E213" s="40"/>
      <c r="F213" s="41"/>
      <c r="G213" s="41"/>
      <c r="H213" s="37" t="s">
        <v>491</v>
      </c>
      <c r="I213" s="37" t="s">
        <v>492</v>
      </c>
      <c r="J213" s="67"/>
      <c r="K213" s="69"/>
      <c r="L213" s="69"/>
      <c r="M213" s="68">
        <f t="shared" si="10"/>
        <v>0</v>
      </c>
      <c r="N213" s="68">
        <f t="shared" si="11"/>
        <v>0</v>
      </c>
    </row>
    <row r="214" spans="1:14" ht="17.25" customHeight="1">
      <c r="A214" s="74"/>
      <c r="B214" s="74"/>
      <c r="C214" s="74"/>
      <c r="D214" s="74"/>
      <c r="E214" s="74"/>
      <c r="F214" s="74"/>
      <c r="G214" s="74"/>
      <c r="H214" s="43">
        <v>2290901</v>
      </c>
      <c r="I214" s="43" t="s">
        <v>493</v>
      </c>
      <c r="J214" s="75"/>
      <c r="K214" s="75"/>
      <c r="L214" s="75"/>
      <c r="M214" s="76">
        <f t="shared" si="10"/>
        <v>0</v>
      </c>
      <c r="N214" s="76">
        <f t="shared" si="11"/>
        <v>0</v>
      </c>
    </row>
    <row r="215" spans="1:14" ht="17.25" customHeight="1">
      <c r="A215" s="37"/>
      <c r="B215" s="37"/>
      <c r="C215" s="39"/>
      <c r="D215" s="40"/>
      <c r="E215" s="40"/>
      <c r="F215" s="41"/>
      <c r="G215" s="41"/>
      <c r="H215" s="37" t="s">
        <v>494</v>
      </c>
      <c r="I215" s="37" t="s">
        <v>495</v>
      </c>
      <c r="J215" s="67">
        <f>SUM(J216:J226)</f>
        <v>0</v>
      </c>
      <c r="K215" s="67">
        <f>SUM(K216:K226)</f>
        <v>383</v>
      </c>
      <c r="L215" s="67">
        <f>SUM(L216:L226)</f>
        <v>0</v>
      </c>
      <c r="M215" s="68">
        <f t="shared" si="10"/>
        <v>0</v>
      </c>
      <c r="N215" s="68">
        <f t="shared" si="11"/>
        <v>0</v>
      </c>
    </row>
    <row r="216" spans="1:14" ht="17.25" customHeight="1">
      <c r="A216" s="37"/>
      <c r="B216" s="37"/>
      <c r="C216" s="39"/>
      <c r="D216" s="40"/>
      <c r="E216" s="40"/>
      <c r="F216" s="41"/>
      <c r="G216" s="41"/>
      <c r="H216" s="37" t="s">
        <v>496</v>
      </c>
      <c r="I216" s="37" t="s">
        <v>497</v>
      </c>
      <c r="J216" s="67"/>
      <c r="K216" s="69"/>
      <c r="L216" s="69"/>
      <c r="M216" s="68">
        <f t="shared" si="10"/>
        <v>0</v>
      </c>
      <c r="N216" s="68">
        <f t="shared" si="11"/>
        <v>0</v>
      </c>
    </row>
    <row r="217" spans="1:14" ht="17.25" customHeight="1">
      <c r="A217" s="37"/>
      <c r="B217" s="37"/>
      <c r="C217" s="39"/>
      <c r="D217" s="40"/>
      <c r="E217" s="40"/>
      <c r="F217" s="41"/>
      <c r="G217" s="41"/>
      <c r="H217" s="37" t="s">
        <v>498</v>
      </c>
      <c r="I217" s="37" t="s">
        <v>499</v>
      </c>
      <c r="J217" s="67"/>
      <c r="K217" s="69">
        <v>236</v>
      </c>
      <c r="L217" s="69"/>
      <c r="M217" s="68">
        <f t="shared" si="10"/>
        <v>0</v>
      </c>
      <c r="N217" s="68">
        <f t="shared" si="11"/>
        <v>0</v>
      </c>
    </row>
    <row r="218" spans="1:14" ht="17.25" customHeight="1">
      <c r="A218" s="37"/>
      <c r="B218" s="37"/>
      <c r="C218" s="39"/>
      <c r="D218" s="40"/>
      <c r="E218" s="40"/>
      <c r="F218" s="41"/>
      <c r="G218" s="41"/>
      <c r="H218" s="37" t="s">
        <v>500</v>
      </c>
      <c r="I218" s="37" t="s">
        <v>501</v>
      </c>
      <c r="J218" s="67"/>
      <c r="K218" s="69"/>
      <c r="L218" s="69"/>
      <c r="M218" s="68">
        <f t="shared" si="10"/>
        <v>0</v>
      </c>
      <c r="N218" s="68">
        <f t="shared" si="11"/>
        <v>0</v>
      </c>
    </row>
    <row r="219" spans="1:14" ht="17.25" customHeight="1">
      <c r="A219" s="37"/>
      <c r="B219" s="37"/>
      <c r="C219" s="39"/>
      <c r="D219" s="40"/>
      <c r="E219" s="40"/>
      <c r="F219" s="41"/>
      <c r="G219" s="41"/>
      <c r="H219" s="37" t="s">
        <v>502</v>
      </c>
      <c r="I219" s="37" t="s">
        <v>503</v>
      </c>
      <c r="J219" s="67"/>
      <c r="K219" s="69"/>
      <c r="L219" s="69"/>
      <c r="M219" s="68">
        <f t="shared" si="10"/>
        <v>0</v>
      </c>
      <c r="N219" s="68">
        <f t="shared" si="11"/>
        <v>0</v>
      </c>
    </row>
    <row r="220" spans="1:14" ht="17.25" customHeight="1">
      <c r="A220" s="37"/>
      <c r="B220" s="37"/>
      <c r="C220" s="39"/>
      <c r="D220" s="40"/>
      <c r="E220" s="40"/>
      <c r="F220" s="41"/>
      <c r="G220" s="41"/>
      <c r="H220" s="37" t="s">
        <v>504</v>
      </c>
      <c r="I220" s="37" t="s">
        <v>505</v>
      </c>
      <c r="J220" s="67"/>
      <c r="K220" s="69"/>
      <c r="L220" s="69"/>
      <c r="M220" s="68">
        <f t="shared" si="10"/>
        <v>0</v>
      </c>
      <c r="N220" s="68">
        <f t="shared" si="11"/>
        <v>0</v>
      </c>
    </row>
    <row r="221" spans="1:14" ht="17.25" customHeight="1">
      <c r="A221" s="37"/>
      <c r="B221" s="37"/>
      <c r="C221" s="39"/>
      <c r="D221" s="40"/>
      <c r="E221" s="40"/>
      <c r="F221" s="41"/>
      <c r="G221" s="41"/>
      <c r="H221" s="37" t="s">
        <v>506</v>
      </c>
      <c r="I221" s="37" t="s">
        <v>507</v>
      </c>
      <c r="J221" s="67"/>
      <c r="K221" s="69">
        <v>147</v>
      </c>
      <c r="L221" s="69"/>
      <c r="M221" s="68">
        <f t="shared" si="10"/>
        <v>0</v>
      </c>
      <c r="N221" s="68">
        <f t="shared" si="11"/>
        <v>0</v>
      </c>
    </row>
    <row r="222" spans="1:14" ht="17.25" customHeight="1">
      <c r="A222" s="37"/>
      <c r="B222" s="37"/>
      <c r="C222" s="39"/>
      <c r="D222" s="40"/>
      <c r="E222" s="40"/>
      <c r="F222" s="41"/>
      <c r="G222" s="41"/>
      <c r="H222" s="37" t="s">
        <v>508</v>
      </c>
      <c r="I222" s="37" t="s">
        <v>509</v>
      </c>
      <c r="J222" s="67"/>
      <c r="K222" s="69"/>
      <c r="L222" s="69"/>
      <c r="M222" s="68">
        <f t="shared" si="10"/>
        <v>0</v>
      </c>
      <c r="N222" s="68">
        <f t="shared" si="11"/>
        <v>0</v>
      </c>
    </row>
    <row r="223" spans="1:14" ht="17.25" customHeight="1">
      <c r="A223" s="37"/>
      <c r="B223" s="37"/>
      <c r="C223" s="39"/>
      <c r="D223" s="40"/>
      <c r="E223" s="40"/>
      <c r="F223" s="41"/>
      <c r="G223" s="41"/>
      <c r="H223" s="37" t="s">
        <v>510</v>
      </c>
      <c r="I223" s="37" t="s">
        <v>511</v>
      </c>
      <c r="J223" s="67"/>
      <c r="K223" s="69"/>
      <c r="L223" s="69"/>
      <c r="M223" s="68">
        <f t="shared" si="10"/>
        <v>0</v>
      </c>
      <c r="N223" s="68">
        <f t="shared" si="11"/>
        <v>0</v>
      </c>
    </row>
    <row r="224" spans="1:14" ht="17.25" customHeight="1">
      <c r="A224" s="37"/>
      <c r="B224" s="37"/>
      <c r="C224" s="39"/>
      <c r="D224" s="40"/>
      <c r="E224" s="40"/>
      <c r="F224" s="41"/>
      <c r="G224" s="41"/>
      <c r="H224" s="37" t="s">
        <v>512</v>
      </c>
      <c r="I224" s="37" t="s">
        <v>513</v>
      </c>
      <c r="J224" s="67"/>
      <c r="K224" s="69"/>
      <c r="L224" s="69"/>
      <c r="M224" s="68">
        <f t="shared" si="10"/>
        <v>0</v>
      </c>
      <c r="N224" s="68">
        <f t="shared" si="11"/>
        <v>0</v>
      </c>
    </row>
    <row r="225" spans="1:14" ht="17.25" customHeight="1">
      <c r="A225" s="37"/>
      <c r="B225" s="37"/>
      <c r="C225" s="39"/>
      <c r="D225" s="40"/>
      <c r="E225" s="40"/>
      <c r="F225" s="41"/>
      <c r="G225" s="41"/>
      <c r="H225" s="37" t="s">
        <v>514</v>
      </c>
      <c r="I225" s="37" t="s">
        <v>515</v>
      </c>
      <c r="J225" s="67"/>
      <c r="K225" s="69"/>
      <c r="L225" s="69"/>
      <c r="M225" s="68">
        <f t="shared" si="10"/>
        <v>0</v>
      </c>
      <c r="N225" s="68">
        <f t="shared" si="11"/>
        <v>0</v>
      </c>
    </row>
    <row r="226" spans="1:14" ht="17.25" customHeight="1">
      <c r="A226" s="37"/>
      <c r="B226" s="37"/>
      <c r="C226" s="39"/>
      <c r="D226" s="40"/>
      <c r="E226" s="40"/>
      <c r="F226" s="41"/>
      <c r="G226" s="41"/>
      <c r="H226" s="37" t="s">
        <v>516</v>
      </c>
      <c r="I226" s="37" t="s">
        <v>517</v>
      </c>
      <c r="J226" s="67"/>
      <c r="K226" s="69"/>
      <c r="L226" s="69"/>
      <c r="M226" s="68">
        <f t="shared" si="10"/>
        <v>0</v>
      </c>
      <c r="N226" s="68">
        <f t="shared" si="11"/>
        <v>0</v>
      </c>
    </row>
    <row r="227" spans="1:14" ht="17.25" customHeight="1">
      <c r="A227" s="37"/>
      <c r="B227" s="37"/>
      <c r="C227" s="39"/>
      <c r="D227" s="40"/>
      <c r="E227" s="40"/>
      <c r="F227" s="41"/>
      <c r="G227" s="41"/>
      <c r="H227" s="37" t="s">
        <v>518</v>
      </c>
      <c r="I227" s="37" t="s">
        <v>519</v>
      </c>
      <c r="J227" s="67">
        <f>SUM(J228)</f>
        <v>0</v>
      </c>
      <c r="K227" s="67">
        <f>SUM(K228)</f>
        <v>4316</v>
      </c>
      <c r="L227" s="67">
        <f>SUM(L228)</f>
        <v>400.1</v>
      </c>
      <c r="M227" s="68">
        <f t="shared" si="10"/>
        <v>0</v>
      </c>
      <c r="N227" s="68">
        <f t="shared" si="11"/>
        <v>9.2701575532900843E-2</v>
      </c>
    </row>
    <row r="228" spans="1:14" ht="17.25" customHeight="1">
      <c r="A228" s="37"/>
      <c r="B228" s="37"/>
      <c r="C228" s="39"/>
      <c r="D228" s="40"/>
      <c r="E228" s="40"/>
      <c r="F228" s="41"/>
      <c r="G228" s="41"/>
      <c r="H228" s="37" t="s">
        <v>520</v>
      </c>
      <c r="I228" s="37" t="s">
        <v>521</v>
      </c>
      <c r="J228" s="67">
        <f>SUM(J229:J243)</f>
        <v>0</v>
      </c>
      <c r="K228" s="67">
        <f>SUM(K229:K243)</f>
        <v>4316</v>
      </c>
      <c r="L228" s="67">
        <f>SUM(L229:L243)</f>
        <v>400.1</v>
      </c>
      <c r="M228" s="68">
        <f t="shared" si="10"/>
        <v>0</v>
      </c>
      <c r="N228" s="68">
        <f t="shared" si="11"/>
        <v>9.2701575532900843E-2</v>
      </c>
    </row>
    <row r="229" spans="1:14" ht="17.25" customHeight="1">
      <c r="A229" s="37"/>
      <c r="B229" s="37"/>
      <c r="C229" s="39"/>
      <c r="D229" s="40"/>
      <c r="E229" s="40"/>
      <c r="F229" s="41"/>
      <c r="G229" s="41"/>
      <c r="H229" s="37" t="s">
        <v>522</v>
      </c>
      <c r="I229" s="37" t="s">
        <v>523</v>
      </c>
      <c r="J229" s="67"/>
      <c r="K229" s="69"/>
      <c r="L229" s="69"/>
      <c r="M229" s="68">
        <f t="shared" si="10"/>
        <v>0</v>
      </c>
      <c r="N229" s="68">
        <f t="shared" si="11"/>
        <v>0</v>
      </c>
    </row>
    <row r="230" spans="1:14" ht="17.25" customHeight="1">
      <c r="A230" s="37"/>
      <c r="B230" s="37"/>
      <c r="C230" s="39"/>
      <c r="D230" s="40"/>
      <c r="E230" s="40"/>
      <c r="F230" s="41"/>
      <c r="G230" s="41"/>
      <c r="H230" s="37" t="s">
        <v>524</v>
      </c>
      <c r="I230" s="37" t="s">
        <v>525</v>
      </c>
      <c r="J230" s="67"/>
      <c r="K230" s="69"/>
      <c r="L230" s="69"/>
      <c r="M230" s="68">
        <f t="shared" si="10"/>
        <v>0</v>
      </c>
      <c r="N230" s="68">
        <f t="shared" si="11"/>
        <v>0</v>
      </c>
    </row>
    <row r="231" spans="1:14" ht="17.25" customHeight="1">
      <c r="A231" s="37"/>
      <c r="B231" s="37"/>
      <c r="C231" s="39"/>
      <c r="D231" s="40"/>
      <c r="E231" s="40"/>
      <c r="F231" s="41"/>
      <c r="G231" s="41"/>
      <c r="H231" s="37" t="s">
        <v>526</v>
      </c>
      <c r="I231" s="37" t="s">
        <v>527</v>
      </c>
      <c r="J231" s="67"/>
      <c r="K231" s="69">
        <v>391</v>
      </c>
      <c r="L231" s="69">
        <v>400.1</v>
      </c>
      <c r="M231" s="68">
        <f t="shared" si="10"/>
        <v>0</v>
      </c>
      <c r="N231" s="68">
        <f t="shared" si="11"/>
        <v>1.0232736572890027</v>
      </c>
    </row>
    <row r="232" spans="1:14" ht="17.25" customHeight="1">
      <c r="A232" s="37"/>
      <c r="B232" s="37"/>
      <c r="C232" s="39"/>
      <c r="D232" s="40"/>
      <c r="E232" s="40"/>
      <c r="F232" s="41"/>
      <c r="G232" s="41"/>
      <c r="H232" s="37" t="s">
        <v>528</v>
      </c>
      <c r="I232" s="37" t="s">
        <v>529</v>
      </c>
      <c r="J232" s="67"/>
      <c r="K232" s="69"/>
      <c r="L232" s="69"/>
      <c r="M232" s="68">
        <f t="shared" si="10"/>
        <v>0</v>
      </c>
      <c r="N232" s="68">
        <f t="shared" si="11"/>
        <v>0</v>
      </c>
    </row>
    <row r="233" spans="1:14" ht="17.25" customHeight="1">
      <c r="A233" s="37"/>
      <c r="B233" s="37"/>
      <c r="C233" s="39"/>
      <c r="D233" s="40"/>
      <c r="E233" s="40"/>
      <c r="F233" s="41"/>
      <c r="G233" s="41"/>
      <c r="H233" s="37" t="s">
        <v>530</v>
      </c>
      <c r="I233" s="37" t="s">
        <v>531</v>
      </c>
      <c r="J233" s="67"/>
      <c r="K233" s="69"/>
      <c r="L233" s="69"/>
      <c r="M233" s="68">
        <f t="shared" si="10"/>
        <v>0</v>
      </c>
      <c r="N233" s="68">
        <f t="shared" si="11"/>
        <v>0</v>
      </c>
    </row>
    <row r="234" spans="1:14" ht="17.25" customHeight="1">
      <c r="A234" s="37"/>
      <c r="B234" s="37"/>
      <c r="C234" s="39"/>
      <c r="D234" s="40"/>
      <c r="E234" s="40"/>
      <c r="F234" s="41"/>
      <c r="G234" s="41"/>
      <c r="H234" s="37" t="s">
        <v>532</v>
      </c>
      <c r="I234" s="37" t="s">
        <v>533</v>
      </c>
      <c r="J234" s="67"/>
      <c r="K234" s="69"/>
      <c r="L234" s="69"/>
      <c r="M234" s="68">
        <f t="shared" si="10"/>
        <v>0</v>
      </c>
      <c r="N234" s="68">
        <f t="shared" si="11"/>
        <v>0</v>
      </c>
    </row>
    <row r="235" spans="1:14" ht="17.25" customHeight="1">
      <c r="A235" s="37"/>
      <c r="B235" s="37"/>
      <c r="C235" s="39"/>
      <c r="D235" s="40"/>
      <c r="E235" s="44"/>
      <c r="F235" s="41"/>
      <c r="G235" s="41"/>
      <c r="H235" s="37" t="s">
        <v>534</v>
      </c>
      <c r="I235" s="37" t="s">
        <v>535</v>
      </c>
      <c r="J235" s="67"/>
      <c r="K235" s="69"/>
      <c r="L235" s="77"/>
      <c r="M235" s="68">
        <f t="shared" si="10"/>
        <v>0</v>
      </c>
      <c r="N235" s="68">
        <f t="shared" si="11"/>
        <v>0</v>
      </c>
    </row>
    <row r="236" spans="1:14" ht="17.25" customHeight="1">
      <c r="A236" s="37"/>
      <c r="B236" s="37"/>
      <c r="C236" s="39"/>
      <c r="D236" s="40"/>
      <c r="E236" s="40"/>
      <c r="F236" s="41"/>
      <c r="G236" s="41"/>
      <c r="H236" s="37" t="s">
        <v>536</v>
      </c>
      <c r="I236" s="37" t="s">
        <v>537</v>
      </c>
      <c r="J236" s="67"/>
      <c r="K236" s="69"/>
      <c r="L236" s="69"/>
      <c r="M236" s="68">
        <f t="shared" si="10"/>
        <v>0</v>
      </c>
      <c r="N236" s="68">
        <f t="shared" si="11"/>
        <v>0</v>
      </c>
    </row>
    <row r="237" spans="1:14" ht="17.25" customHeight="1">
      <c r="A237" s="37"/>
      <c r="B237" s="37"/>
      <c r="C237" s="39"/>
      <c r="D237" s="40"/>
      <c r="E237" s="40"/>
      <c r="F237" s="41"/>
      <c r="G237" s="41"/>
      <c r="H237" s="37" t="s">
        <v>538</v>
      </c>
      <c r="I237" s="37" t="s">
        <v>539</v>
      </c>
      <c r="J237" s="67"/>
      <c r="K237" s="69"/>
      <c r="L237" s="69"/>
      <c r="M237" s="68">
        <f t="shared" si="10"/>
        <v>0</v>
      </c>
      <c r="N237" s="68">
        <f t="shared" si="11"/>
        <v>0</v>
      </c>
    </row>
    <row r="238" spans="1:14" ht="17.25" customHeight="1">
      <c r="A238" s="37"/>
      <c r="B238" s="37"/>
      <c r="C238" s="39"/>
      <c r="D238" s="40"/>
      <c r="E238" s="40"/>
      <c r="F238" s="41"/>
      <c r="G238" s="41"/>
      <c r="H238" s="37" t="s">
        <v>540</v>
      </c>
      <c r="I238" s="37" t="s">
        <v>541</v>
      </c>
      <c r="J238" s="67"/>
      <c r="K238" s="69"/>
      <c r="L238" s="69"/>
      <c r="M238" s="68">
        <f t="shared" si="10"/>
        <v>0</v>
      </c>
      <c r="N238" s="68">
        <f t="shared" si="11"/>
        <v>0</v>
      </c>
    </row>
    <row r="239" spans="1:14" ht="17.25" customHeight="1">
      <c r="A239" s="37"/>
      <c r="B239" s="37"/>
      <c r="C239" s="39"/>
      <c r="D239" s="40"/>
      <c r="E239" s="40"/>
      <c r="F239" s="41"/>
      <c r="G239" s="41"/>
      <c r="H239" s="37" t="s">
        <v>542</v>
      </c>
      <c r="I239" s="37" t="s">
        <v>543</v>
      </c>
      <c r="J239" s="67"/>
      <c r="K239" s="69"/>
      <c r="L239" s="69"/>
      <c r="M239" s="68">
        <f t="shared" si="10"/>
        <v>0</v>
      </c>
      <c r="N239" s="68">
        <f t="shared" si="11"/>
        <v>0</v>
      </c>
    </row>
    <row r="240" spans="1:14" ht="17.25" customHeight="1">
      <c r="A240" s="37"/>
      <c r="B240" s="37"/>
      <c r="C240" s="39"/>
      <c r="D240" s="40"/>
      <c r="E240" s="40"/>
      <c r="F240" s="41"/>
      <c r="G240" s="41"/>
      <c r="H240" s="37" t="s">
        <v>544</v>
      </c>
      <c r="I240" s="37" t="s">
        <v>545</v>
      </c>
      <c r="J240" s="67"/>
      <c r="K240" s="69"/>
      <c r="L240" s="69"/>
      <c r="M240" s="68">
        <f t="shared" si="10"/>
        <v>0</v>
      </c>
      <c r="N240" s="68">
        <f t="shared" si="11"/>
        <v>0</v>
      </c>
    </row>
    <row r="241" spans="1:14" ht="17.25" customHeight="1">
      <c r="A241" s="37"/>
      <c r="B241" s="37"/>
      <c r="C241" s="39"/>
      <c r="D241" s="40"/>
      <c r="E241" s="40"/>
      <c r="F241" s="41"/>
      <c r="G241" s="41"/>
      <c r="H241" s="37" t="s">
        <v>546</v>
      </c>
      <c r="I241" s="37" t="s">
        <v>547</v>
      </c>
      <c r="J241" s="67"/>
      <c r="K241" s="69">
        <v>2472</v>
      </c>
      <c r="L241" s="69"/>
      <c r="M241" s="68">
        <f t="shared" si="10"/>
        <v>0</v>
      </c>
      <c r="N241" s="68">
        <f t="shared" si="11"/>
        <v>0</v>
      </c>
    </row>
    <row r="242" spans="1:14" ht="17.25" customHeight="1">
      <c r="A242" s="37"/>
      <c r="B242" s="37"/>
      <c r="C242" s="39"/>
      <c r="D242" s="40"/>
      <c r="E242" s="40"/>
      <c r="F242" s="41"/>
      <c r="G242" s="41"/>
      <c r="H242" s="37" t="s">
        <v>548</v>
      </c>
      <c r="I242" s="37" t="s">
        <v>549</v>
      </c>
      <c r="J242" s="67"/>
      <c r="K242" s="69">
        <v>1442</v>
      </c>
      <c r="L242" s="69"/>
      <c r="M242" s="68">
        <f t="shared" si="10"/>
        <v>0</v>
      </c>
      <c r="N242" s="68">
        <f t="shared" si="11"/>
        <v>0</v>
      </c>
    </row>
    <row r="243" spans="1:14" ht="17.25" customHeight="1">
      <c r="A243" s="37"/>
      <c r="B243" s="37"/>
      <c r="C243" s="39"/>
      <c r="D243" s="40"/>
      <c r="E243" s="40"/>
      <c r="F243" s="41"/>
      <c r="G243" s="41"/>
      <c r="H243" s="37" t="s">
        <v>550</v>
      </c>
      <c r="I243" s="37" t="s">
        <v>551</v>
      </c>
      <c r="J243" s="67"/>
      <c r="K243" s="69">
        <v>11</v>
      </c>
      <c r="L243" s="69"/>
      <c r="M243" s="68">
        <f t="shared" si="10"/>
        <v>0</v>
      </c>
      <c r="N243" s="68">
        <f t="shared" si="11"/>
        <v>0</v>
      </c>
    </row>
    <row r="244" spans="1:14" ht="17.25" customHeight="1">
      <c r="A244" s="37"/>
      <c r="B244" s="37"/>
      <c r="C244" s="39"/>
      <c r="D244" s="40"/>
      <c r="E244" s="40"/>
      <c r="F244" s="41"/>
      <c r="G244" s="41"/>
      <c r="H244" s="37" t="s">
        <v>552</v>
      </c>
      <c r="I244" s="37" t="s">
        <v>553</v>
      </c>
      <c r="J244" s="67">
        <f>SUM(J245)</f>
        <v>400</v>
      </c>
      <c r="K244" s="67">
        <f>SUM(K245)</f>
        <v>17</v>
      </c>
      <c r="L244" s="67">
        <f>SUM(L245)</f>
        <v>0.9</v>
      </c>
      <c r="M244" s="68">
        <f t="shared" si="10"/>
        <v>2.2500000000000003E-3</v>
      </c>
      <c r="N244" s="68">
        <f t="shared" si="11"/>
        <v>5.2941176470588235E-2</v>
      </c>
    </row>
    <row r="245" spans="1:14" ht="17.25" customHeight="1">
      <c r="A245" s="37"/>
      <c r="B245" s="37"/>
      <c r="C245" s="39"/>
      <c r="D245" s="40"/>
      <c r="E245" s="40"/>
      <c r="F245" s="41"/>
      <c r="G245" s="41"/>
      <c r="H245" s="37" t="s">
        <v>554</v>
      </c>
      <c r="I245" s="37" t="s">
        <v>555</v>
      </c>
      <c r="J245" s="67">
        <f>SUM(J246:J260)</f>
        <v>400</v>
      </c>
      <c r="K245" s="67">
        <f>SUM(K246:K260)</f>
        <v>17</v>
      </c>
      <c r="L245" s="67">
        <f>SUM(L246:L260)</f>
        <v>0.9</v>
      </c>
      <c r="M245" s="68">
        <f t="shared" si="10"/>
        <v>2.2500000000000003E-3</v>
      </c>
      <c r="N245" s="68">
        <f t="shared" si="11"/>
        <v>5.2941176470588235E-2</v>
      </c>
    </row>
    <row r="246" spans="1:14" ht="17.25" customHeight="1">
      <c r="A246" s="37"/>
      <c r="B246" s="37"/>
      <c r="C246" s="39"/>
      <c r="D246" s="40"/>
      <c r="E246" s="40"/>
      <c r="F246" s="41"/>
      <c r="G246" s="41"/>
      <c r="H246" s="37" t="s">
        <v>556</v>
      </c>
      <c r="I246" s="37" t="s">
        <v>557</v>
      </c>
      <c r="J246" s="67"/>
      <c r="K246" s="69"/>
      <c r="L246" s="69"/>
      <c r="M246" s="68">
        <f t="shared" si="10"/>
        <v>0</v>
      </c>
      <c r="N246" s="68">
        <f t="shared" si="11"/>
        <v>0</v>
      </c>
    </row>
    <row r="247" spans="1:14" ht="17.25" customHeight="1">
      <c r="A247" s="37"/>
      <c r="B247" s="37"/>
      <c r="C247" s="39"/>
      <c r="D247" s="40"/>
      <c r="E247" s="40"/>
      <c r="F247" s="41"/>
      <c r="G247" s="41"/>
      <c r="H247" s="37" t="s">
        <v>558</v>
      </c>
      <c r="I247" s="37" t="s">
        <v>559</v>
      </c>
      <c r="J247" s="67"/>
      <c r="K247" s="69"/>
      <c r="L247" s="69"/>
      <c r="M247" s="68">
        <f t="shared" si="10"/>
        <v>0</v>
      </c>
      <c r="N247" s="68">
        <f t="shared" si="11"/>
        <v>0</v>
      </c>
    </row>
    <row r="248" spans="1:14" ht="17.25" customHeight="1">
      <c r="A248" s="37"/>
      <c r="B248" s="37"/>
      <c r="C248" s="39"/>
      <c r="D248" s="40"/>
      <c r="E248" s="40"/>
      <c r="F248" s="41"/>
      <c r="G248" s="41"/>
      <c r="H248" s="37" t="s">
        <v>560</v>
      </c>
      <c r="I248" s="37" t="s">
        <v>561</v>
      </c>
      <c r="J248" s="67">
        <v>400</v>
      </c>
      <c r="K248" s="69">
        <v>1</v>
      </c>
      <c r="L248" s="69"/>
      <c r="M248" s="68">
        <f t="shared" si="10"/>
        <v>0</v>
      </c>
      <c r="N248" s="68">
        <f t="shared" si="11"/>
        <v>0</v>
      </c>
    </row>
    <row r="249" spans="1:14" ht="17.25" customHeight="1">
      <c r="A249" s="37"/>
      <c r="B249" s="37"/>
      <c r="C249" s="39"/>
      <c r="D249" s="40"/>
      <c r="E249" s="40"/>
      <c r="F249" s="41"/>
      <c r="G249" s="41"/>
      <c r="H249" s="37" t="s">
        <v>562</v>
      </c>
      <c r="I249" s="37" t="s">
        <v>563</v>
      </c>
      <c r="J249" s="67"/>
      <c r="K249" s="69"/>
      <c r="L249" s="69"/>
      <c r="M249" s="68">
        <f t="shared" si="10"/>
        <v>0</v>
      </c>
      <c r="N249" s="68">
        <f t="shared" si="11"/>
        <v>0</v>
      </c>
    </row>
    <row r="250" spans="1:14" ht="17.25" customHeight="1">
      <c r="A250" s="37"/>
      <c r="B250" s="37"/>
      <c r="C250" s="39"/>
      <c r="D250" s="40"/>
      <c r="E250" s="40"/>
      <c r="F250" s="41"/>
      <c r="G250" s="41"/>
      <c r="H250" s="37" t="s">
        <v>564</v>
      </c>
      <c r="I250" s="37" t="s">
        <v>565</v>
      </c>
      <c r="J250" s="67"/>
      <c r="K250" s="69"/>
      <c r="L250" s="69"/>
      <c r="M250" s="68">
        <f t="shared" si="10"/>
        <v>0</v>
      </c>
      <c r="N250" s="68">
        <f t="shared" si="11"/>
        <v>0</v>
      </c>
    </row>
    <row r="251" spans="1:14" ht="17.25" customHeight="1">
      <c r="A251" s="37"/>
      <c r="B251" s="37"/>
      <c r="C251" s="39"/>
      <c r="D251" s="40"/>
      <c r="E251" s="40"/>
      <c r="F251" s="41"/>
      <c r="G251" s="41"/>
      <c r="H251" s="37" t="s">
        <v>566</v>
      </c>
      <c r="I251" s="37" t="s">
        <v>567</v>
      </c>
      <c r="J251" s="67"/>
      <c r="K251" s="69"/>
      <c r="L251" s="69"/>
      <c r="M251" s="68">
        <f t="shared" si="10"/>
        <v>0</v>
      </c>
      <c r="N251" s="68">
        <f t="shared" si="11"/>
        <v>0</v>
      </c>
    </row>
    <row r="252" spans="1:14" ht="17.25" customHeight="1">
      <c r="A252" s="37"/>
      <c r="B252" s="37"/>
      <c r="C252" s="39"/>
      <c r="D252" s="40"/>
      <c r="E252" s="40"/>
      <c r="F252" s="41"/>
      <c r="G252" s="41"/>
      <c r="H252" s="37" t="s">
        <v>568</v>
      </c>
      <c r="I252" s="37" t="s">
        <v>569</v>
      </c>
      <c r="J252" s="67"/>
      <c r="K252" s="69"/>
      <c r="L252" s="69"/>
      <c r="M252" s="68">
        <f t="shared" si="10"/>
        <v>0</v>
      </c>
      <c r="N252" s="68">
        <f t="shared" si="11"/>
        <v>0</v>
      </c>
    </row>
    <row r="253" spans="1:14" ht="17.25" customHeight="1">
      <c r="A253" s="37"/>
      <c r="B253" s="37"/>
      <c r="C253" s="39"/>
      <c r="D253" s="40"/>
      <c r="E253" s="40"/>
      <c r="F253" s="41"/>
      <c r="G253" s="41"/>
      <c r="H253" s="37" t="s">
        <v>570</v>
      </c>
      <c r="I253" s="37" t="s">
        <v>571</v>
      </c>
      <c r="J253" s="67"/>
      <c r="K253" s="69"/>
      <c r="L253" s="69"/>
      <c r="M253" s="68">
        <f t="shared" si="10"/>
        <v>0</v>
      </c>
      <c r="N253" s="68">
        <f t="shared" si="11"/>
        <v>0</v>
      </c>
    </row>
    <row r="254" spans="1:14" ht="17.25" customHeight="1">
      <c r="A254" s="37"/>
      <c r="B254" s="37"/>
      <c r="C254" s="39"/>
      <c r="D254" s="40"/>
      <c r="E254" s="40"/>
      <c r="F254" s="41"/>
      <c r="G254" s="41"/>
      <c r="H254" s="37" t="s">
        <v>572</v>
      </c>
      <c r="I254" s="37" t="s">
        <v>573</v>
      </c>
      <c r="J254" s="67"/>
      <c r="K254" s="69"/>
      <c r="L254" s="69"/>
      <c r="M254" s="68">
        <f t="shared" si="10"/>
        <v>0</v>
      </c>
      <c r="N254" s="68">
        <f t="shared" si="11"/>
        <v>0</v>
      </c>
    </row>
    <row r="255" spans="1:14" ht="17.25" customHeight="1">
      <c r="A255" s="37"/>
      <c r="B255" s="37"/>
      <c r="C255" s="39"/>
      <c r="D255" s="40"/>
      <c r="E255" s="40"/>
      <c r="F255" s="41"/>
      <c r="G255" s="41"/>
      <c r="H255" s="37" t="s">
        <v>574</v>
      </c>
      <c r="I255" s="37" t="s">
        <v>575</v>
      </c>
      <c r="J255" s="67"/>
      <c r="K255" s="69"/>
      <c r="L255" s="69"/>
      <c r="M255" s="68">
        <f t="shared" si="10"/>
        <v>0</v>
      </c>
      <c r="N255" s="68">
        <f t="shared" si="11"/>
        <v>0</v>
      </c>
    </row>
    <row r="256" spans="1:14" ht="17.25" customHeight="1">
      <c r="A256" s="37"/>
      <c r="B256" s="37"/>
      <c r="C256" s="39"/>
      <c r="D256" s="40"/>
      <c r="E256" s="40"/>
      <c r="F256" s="41"/>
      <c r="G256" s="41"/>
      <c r="H256" s="37" t="s">
        <v>576</v>
      </c>
      <c r="I256" s="37" t="s">
        <v>577</v>
      </c>
      <c r="J256" s="67"/>
      <c r="K256" s="69"/>
      <c r="L256" s="69"/>
      <c r="M256" s="68">
        <f t="shared" si="10"/>
        <v>0</v>
      </c>
      <c r="N256" s="68">
        <f t="shared" si="11"/>
        <v>0</v>
      </c>
    </row>
    <row r="257" spans="1:14" ht="17.25" customHeight="1">
      <c r="A257" s="37"/>
      <c r="B257" s="37"/>
      <c r="C257" s="39"/>
      <c r="D257" s="40"/>
      <c r="E257" s="40"/>
      <c r="F257" s="41"/>
      <c r="G257" s="41"/>
      <c r="H257" s="37" t="s">
        <v>578</v>
      </c>
      <c r="I257" s="37" t="s">
        <v>579</v>
      </c>
      <c r="J257" s="67"/>
      <c r="K257" s="69"/>
      <c r="L257" s="69"/>
      <c r="M257" s="68">
        <f t="shared" si="10"/>
        <v>0</v>
      </c>
      <c r="N257" s="68">
        <f t="shared" si="11"/>
        <v>0</v>
      </c>
    </row>
    <row r="258" spans="1:14" ht="17.25" customHeight="1">
      <c r="A258" s="37"/>
      <c r="B258" s="37"/>
      <c r="C258" s="39"/>
      <c r="D258" s="40"/>
      <c r="E258" s="40"/>
      <c r="F258" s="41"/>
      <c r="G258" s="41"/>
      <c r="H258" s="37" t="s">
        <v>580</v>
      </c>
      <c r="I258" s="37" t="s">
        <v>581</v>
      </c>
      <c r="J258" s="67"/>
      <c r="K258" s="69"/>
      <c r="L258" s="69"/>
      <c r="M258" s="68">
        <f t="shared" si="10"/>
        <v>0</v>
      </c>
      <c r="N258" s="68">
        <f t="shared" si="11"/>
        <v>0</v>
      </c>
    </row>
    <row r="259" spans="1:14" ht="17.25" customHeight="1">
      <c r="A259" s="37"/>
      <c r="B259" s="37"/>
      <c r="C259" s="39"/>
      <c r="D259" s="40"/>
      <c r="E259" s="40"/>
      <c r="F259" s="41"/>
      <c r="G259" s="41"/>
      <c r="H259" s="37" t="s">
        <v>582</v>
      </c>
      <c r="I259" s="37" t="s">
        <v>583</v>
      </c>
      <c r="J259" s="67"/>
      <c r="K259" s="69">
        <v>16</v>
      </c>
      <c r="L259" s="69">
        <v>0.9</v>
      </c>
      <c r="M259" s="68">
        <f t="shared" si="10"/>
        <v>0</v>
      </c>
      <c r="N259" s="68">
        <f t="shared" si="11"/>
        <v>5.6250000000000001E-2</v>
      </c>
    </row>
    <row r="260" spans="1:14" ht="17.25" customHeight="1">
      <c r="A260" s="37"/>
      <c r="B260" s="37"/>
      <c r="C260" s="39"/>
      <c r="D260" s="40"/>
      <c r="E260" s="40"/>
      <c r="F260" s="41"/>
      <c r="G260" s="41"/>
      <c r="H260" s="37" t="s">
        <v>584</v>
      </c>
      <c r="I260" s="37" t="s">
        <v>585</v>
      </c>
      <c r="J260" s="67"/>
      <c r="K260" s="69"/>
      <c r="L260" s="69"/>
      <c r="M260" s="68">
        <f t="shared" si="10"/>
        <v>0</v>
      </c>
      <c r="N260" s="68">
        <f t="shared" si="11"/>
        <v>0</v>
      </c>
    </row>
    <row r="261" spans="1:14" ht="17.25" customHeight="1">
      <c r="A261" s="37"/>
      <c r="B261" s="37"/>
      <c r="C261" s="39"/>
      <c r="D261" s="40"/>
      <c r="E261" s="40"/>
      <c r="F261" s="41"/>
      <c r="G261" s="41"/>
      <c r="H261" s="37" t="s">
        <v>586</v>
      </c>
      <c r="I261" s="37" t="s">
        <v>587</v>
      </c>
      <c r="J261" s="67">
        <f>SUM(J262,J275)</f>
        <v>0</v>
      </c>
      <c r="K261" s="67">
        <f>SUM(K262,K275)</f>
        <v>0</v>
      </c>
      <c r="L261" s="67">
        <f>SUM(L262,L275)</f>
        <v>0</v>
      </c>
      <c r="M261" s="68">
        <f t="shared" si="10"/>
        <v>0</v>
      </c>
      <c r="N261" s="68">
        <f t="shared" si="11"/>
        <v>0</v>
      </c>
    </row>
    <row r="262" spans="1:14" ht="17.25" customHeight="1">
      <c r="A262" s="37"/>
      <c r="B262" s="37"/>
      <c r="C262" s="39"/>
      <c r="D262" s="40"/>
      <c r="E262" s="40"/>
      <c r="F262" s="41"/>
      <c r="G262" s="41"/>
      <c r="H262" s="37" t="s">
        <v>588</v>
      </c>
      <c r="I262" s="37" t="s">
        <v>589</v>
      </c>
      <c r="J262" s="67">
        <f>SUM(J263:J274)</f>
        <v>0</v>
      </c>
      <c r="K262" s="67">
        <f>SUM(K263:K274)</f>
        <v>0</v>
      </c>
      <c r="L262" s="67">
        <f>SUM(L263:L274)</f>
        <v>0</v>
      </c>
      <c r="M262" s="68">
        <f t="shared" si="10"/>
        <v>0</v>
      </c>
      <c r="N262" s="68">
        <f t="shared" si="11"/>
        <v>0</v>
      </c>
    </row>
    <row r="263" spans="1:14" ht="17.25" customHeight="1">
      <c r="A263" s="37"/>
      <c r="B263" s="37"/>
      <c r="C263" s="39"/>
      <c r="D263" s="40"/>
      <c r="E263" s="40"/>
      <c r="F263" s="41"/>
      <c r="G263" s="41"/>
      <c r="H263" s="37" t="s">
        <v>590</v>
      </c>
      <c r="I263" s="37" t="s">
        <v>591</v>
      </c>
      <c r="J263" s="67"/>
      <c r="K263" s="69"/>
      <c r="L263" s="69"/>
      <c r="M263" s="68">
        <f t="shared" ref="M263:M281" si="12">IFERROR($L263/J263,)</f>
        <v>0</v>
      </c>
      <c r="N263" s="68">
        <f t="shared" ref="N263:N281" si="13">IFERROR($L263/K263,)</f>
        <v>0</v>
      </c>
    </row>
    <row r="264" spans="1:14" ht="17.25" customHeight="1">
      <c r="A264" s="37"/>
      <c r="B264" s="37"/>
      <c r="C264" s="39"/>
      <c r="D264" s="40"/>
      <c r="E264" s="40"/>
      <c r="F264" s="41"/>
      <c r="G264" s="41"/>
      <c r="H264" s="37" t="s">
        <v>592</v>
      </c>
      <c r="I264" s="37" t="s">
        <v>593</v>
      </c>
      <c r="J264" s="67"/>
      <c r="K264" s="69"/>
      <c r="L264" s="69"/>
      <c r="M264" s="68">
        <f t="shared" si="12"/>
        <v>0</v>
      </c>
      <c r="N264" s="68">
        <f t="shared" si="13"/>
        <v>0</v>
      </c>
    </row>
    <row r="265" spans="1:14" ht="17.25" customHeight="1">
      <c r="A265" s="37"/>
      <c r="B265" s="37"/>
      <c r="C265" s="39"/>
      <c r="D265" s="40"/>
      <c r="E265" s="40"/>
      <c r="F265" s="41"/>
      <c r="G265" s="41"/>
      <c r="H265" s="37" t="s">
        <v>594</v>
      </c>
      <c r="I265" s="37" t="s">
        <v>595</v>
      </c>
      <c r="J265" s="67"/>
      <c r="K265" s="69"/>
      <c r="L265" s="69"/>
      <c r="M265" s="68">
        <f t="shared" si="12"/>
        <v>0</v>
      </c>
      <c r="N265" s="68">
        <f t="shared" si="13"/>
        <v>0</v>
      </c>
    </row>
    <row r="266" spans="1:14" ht="17.25" customHeight="1">
      <c r="A266" s="37"/>
      <c r="B266" s="37"/>
      <c r="C266" s="39"/>
      <c r="D266" s="40"/>
      <c r="E266" s="40"/>
      <c r="F266" s="41"/>
      <c r="G266" s="41"/>
      <c r="H266" s="37" t="s">
        <v>596</v>
      </c>
      <c r="I266" s="37" t="s">
        <v>597</v>
      </c>
      <c r="J266" s="67"/>
      <c r="K266" s="69"/>
      <c r="L266" s="69"/>
      <c r="M266" s="68">
        <f t="shared" si="12"/>
        <v>0</v>
      </c>
      <c r="N266" s="68">
        <f t="shared" si="13"/>
        <v>0</v>
      </c>
    </row>
    <row r="267" spans="1:14" ht="17.25" customHeight="1">
      <c r="A267" s="37"/>
      <c r="B267" s="37"/>
      <c r="C267" s="39"/>
      <c r="D267" s="40"/>
      <c r="E267" s="40"/>
      <c r="F267" s="41"/>
      <c r="G267" s="41"/>
      <c r="H267" s="37" t="s">
        <v>598</v>
      </c>
      <c r="I267" s="37" t="s">
        <v>599</v>
      </c>
      <c r="J267" s="67"/>
      <c r="K267" s="69"/>
      <c r="L267" s="69"/>
      <c r="M267" s="68">
        <f t="shared" si="12"/>
        <v>0</v>
      </c>
      <c r="N267" s="68">
        <f t="shared" si="13"/>
        <v>0</v>
      </c>
    </row>
    <row r="268" spans="1:14" ht="17.25" customHeight="1">
      <c r="A268" s="37"/>
      <c r="B268" s="37"/>
      <c r="C268" s="39"/>
      <c r="D268" s="40"/>
      <c r="E268" s="40"/>
      <c r="F268" s="41"/>
      <c r="G268" s="41"/>
      <c r="H268" s="37" t="s">
        <v>600</v>
      </c>
      <c r="I268" s="37" t="s">
        <v>601</v>
      </c>
      <c r="J268" s="67"/>
      <c r="K268" s="69"/>
      <c r="L268" s="69"/>
      <c r="M268" s="68">
        <f t="shared" si="12"/>
        <v>0</v>
      </c>
      <c r="N268" s="68">
        <f t="shared" si="13"/>
        <v>0</v>
      </c>
    </row>
    <row r="269" spans="1:14" ht="17.25" customHeight="1">
      <c r="A269" s="37"/>
      <c r="B269" s="37"/>
      <c r="C269" s="39"/>
      <c r="D269" s="40"/>
      <c r="E269" s="40"/>
      <c r="F269" s="41"/>
      <c r="G269" s="41"/>
      <c r="H269" s="37" t="s">
        <v>602</v>
      </c>
      <c r="I269" s="37" t="s">
        <v>603</v>
      </c>
      <c r="J269" s="67"/>
      <c r="K269" s="69"/>
      <c r="L269" s="69"/>
      <c r="M269" s="68">
        <f t="shared" si="12"/>
        <v>0</v>
      </c>
      <c r="N269" s="68">
        <f t="shared" si="13"/>
        <v>0</v>
      </c>
    </row>
    <row r="270" spans="1:14" ht="17.25" customHeight="1">
      <c r="A270" s="37"/>
      <c r="B270" s="37"/>
      <c r="C270" s="39"/>
      <c r="D270" s="40"/>
      <c r="E270" s="40"/>
      <c r="F270" s="41"/>
      <c r="G270" s="41"/>
      <c r="H270" s="37" t="s">
        <v>604</v>
      </c>
      <c r="I270" s="37" t="s">
        <v>605</v>
      </c>
      <c r="J270" s="67"/>
      <c r="K270" s="69"/>
      <c r="L270" s="69"/>
      <c r="M270" s="68">
        <f t="shared" si="12"/>
        <v>0</v>
      </c>
      <c r="N270" s="68">
        <f t="shared" si="13"/>
        <v>0</v>
      </c>
    </row>
    <row r="271" spans="1:14" ht="17.25" customHeight="1">
      <c r="A271" s="37"/>
      <c r="B271" s="37"/>
      <c r="C271" s="39"/>
      <c r="D271" s="40"/>
      <c r="E271" s="40"/>
      <c r="F271" s="41"/>
      <c r="G271" s="41"/>
      <c r="H271" s="37" t="s">
        <v>606</v>
      </c>
      <c r="I271" s="37" t="s">
        <v>607</v>
      </c>
      <c r="J271" s="67"/>
      <c r="K271" s="69"/>
      <c r="L271" s="69"/>
      <c r="M271" s="68">
        <f t="shared" si="12"/>
        <v>0</v>
      </c>
      <c r="N271" s="68">
        <f t="shared" si="13"/>
        <v>0</v>
      </c>
    </row>
    <row r="272" spans="1:14" ht="17.25" customHeight="1">
      <c r="A272" s="37"/>
      <c r="B272" s="37"/>
      <c r="C272" s="39"/>
      <c r="D272" s="40"/>
      <c r="E272" s="40"/>
      <c r="F272" s="41"/>
      <c r="G272" s="41"/>
      <c r="H272" s="37" t="s">
        <v>608</v>
      </c>
      <c r="I272" s="37" t="s">
        <v>609</v>
      </c>
      <c r="J272" s="67"/>
      <c r="K272" s="69"/>
      <c r="L272" s="69"/>
      <c r="M272" s="68">
        <f t="shared" si="12"/>
        <v>0</v>
      </c>
      <c r="N272" s="68">
        <f t="shared" si="13"/>
        <v>0</v>
      </c>
    </row>
    <row r="273" spans="1:14" ht="17.25" customHeight="1">
      <c r="A273" s="37"/>
      <c r="B273" s="37"/>
      <c r="C273" s="39"/>
      <c r="D273" s="40"/>
      <c r="E273" s="40"/>
      <c r="F273" s="41"/>
      <c r="G273" s="41"/>
      <c r="H273" s="37" t="s">
        <v>610</v>
      </c>
      <c r="I273" s="37" t="s">
        <v>611</v>
      </c>
      <c r="J273" s="67"/>
      <c r="K273" s="69"/>
      <c r="L273" s="69"/>
      <c r="M273" s="68">
        <f t="shared" si="12"/>
        <v>0</v>
      </c>
      <c r="N273" s="68">
        <f t="shared" si="13"/>
        <v>0</v>
      </c>
    </row>
    <row r="274" spans="1:14" ht="17.25" customHeight="1">
      <c r="A274" s="37"/>
      <c r="B274" s="37"/>
      <c r="C274" s="39"/>
      <c r="D274" s="40"/>
      <c r="E274" s="40"/>
      <c r="F274" s="41"/>
      <c r="G274" s="41"/>
      <c r="H274" s="37" t="s">
        <v>612</v>
      </c>
      <c r="I274" s="37" t="s">
        <v>613</v>
      </c>
      <c r="J274" s="67"/>
      <c r="K274" s="69"/>
      <c r="L274" s="69"/>
      <c r="M274" s="68">
        <f t="shared" si="12"/>
        <v>0</v>
      </c>
      <c r="N274" s="68">
        <f t="shared" si="13"/>
        <v>0</v>
      </c>
    </row>
    <row r="275" spans="1:14" ht="17.25" customHeight="1">
      <c r="A275" s="37"/>
      <c r="B275" s="37"/>
      <c r="C275" s="39"/>
      <c r="D275" s="40"/>
      <c r="E275" s="40"/>
      <c r="F275" s="41"/>
      <c r="G275" s="41"/>
      <c r="H275" s="37" t="s">
        <v>614</v>
      </c>
      <c r="I275" s="37" t="s">
        <v>615</v>
      </c>
      <c r="J275" s="67">
        <f>SUM(J276:J281)</f>
        <v>0</v>
      </c>
      <c r="K275" s="67">
        <f>SUM(K276:K281)</f>
        <v>0</v>
      </c>
      <c r="L275" s="67">
        <f>SUM(L276:L281)</f>
        <v>0</v>
      </c>
      <c r="M275" s="68">
        <f t="shared" si="12"/>
        <v>0</v>
      </c>
      <c r="N275" s="68">
        <f t="shared" si="13"/>
        <v>0</v>
      </c>
    </row>
    <row r="276" spans="1:14" ht="17.25" customHeight="1">
      <c r="A276" s="37"/>
      <c r="B276" s="37"/>
      <c r="C276" s="39"/>
      <c r="D276" s="40"/>
      <c r="E276" s="40"/>
      <c r="F276" s="41"/>
      <c r="G276" s="41"/>
      <c r="H276" s="37" t="s">
        <v>616</v>
      </c>
      <c r="I276" s="37" t="s">
        <v>617</v>
      </c>
      <c r="J276" s="67"/>
      <c r="K276" s="69"/>
      <c r="L276" s="69"/>
      <c r="M276" s="68">
        <f t="shared" si="12"/>
        <v>0</v>
      </c>
      <c r="N276" s="68">
        <f t="shared" si="13"/>
        <v>0</v>
      </c>
    </row>
    <row r="277" spans="1:14" ht="17.25" customHeight="1">
      <c r="A277" s="37"/>
      <c r="B277" s="37"/>
      <c r="C277" s="39"/>
      <c r="D277" s="40"/>
      <c r="E277" s="40"/>
      <c r="F277" s="41"/>
      <c r="G277" s="41"/>
      <c r="H277" s="37" t="s">
        <v>618</v>
      </c>
      <c r="I277" s="37" t="s">
        <v>619</v>
      </c>
      <c r="J277" s="67"/>
      <c r="K277" s="69"/>
      <c r="L277" s="69"/>
      <c r="M277" s="68">
        <f t="shared" si="12"/>
        <v>0</v>
      </c>
      <c r="N277" s="68">
        <f t="shared" si="13"/>
        <v>0</v>
      </c>
    </row>
    <row r="278" spans="1:14" ht="17.25" customHeight="1">
      <c r="A278" s="37"/>
      <c r="B278" s="37"/>
      <c r="C278" s="39"/>
      <c r="D278" s="40"/>
      <c r="E278" s="40"/>
      <c r="F278" s="41"/>
      <c r="G278" s="41"/>
      <c r="H278" s="37" t="s">
        <v>620</v>
      </c>
      <c r="I278" s="37" t="s">
        <v>621</v>
      </c>
      <c r="J278" s="67"/>
      <c r="K278" s="69"/>
      <c r="L278" s="69"/>
      <c r="M278" s="68">
        <f t="shared" si="12"/>
        <v>0</v>
      </c>
      <c r="N278" s="68">
        <f t="shared" si="13"/>
        <v>0</v>
      </c>
    </row>
    <row r="279" spans="1:14" ht="17.25" customHeight="1">
      <c r="A279" s="37"/>
      <c r="B279" s="37"/>
      <c r="C279" s="39"/>
      <c r="D279" s="40"/>
      <c r="E279" s="40"/>
      <c r="F279" s="41"/>
      <c r="G279" s="41"/>
      <c r="H279" s="37" t="s">
        <v>622</v>
      </c>
      <c r="I279" s="37" t="s">
        <v>623</v>
      </c>
      <c r="J279" s="67"/>
      <c r="K279" s="69"/>
      <c r="L279" s="69"/>
      <c r="M279" s="68">
        <f t="shared" si="12"/>
        <v>0</v>
      </c>
      <c r="N279" s="68">
        <f t="shared" si="13"/>
        <v>0</v>
      </c>
    </row>
    <row r="280" spans="1:14" ht="17.25" customHeight="1">
      <c r="A280" s="37"/>
      <c r="B280" s="37"/>
      <c r="C280" s="39"/>
      <c r="D280" s="40"/>
      <c r="E280" s="40"/>
      <c r="F280" s="41"/>
      <c r="G280" s="41"/>
      <c r="H280" s="37" t="s">
        <v>624</v>
      </c>
      <c r="I280" s="37" t="s">
        <v>625</v>
      </c>
      <c r="J280" s="67"/>
      <c r="K280" s="69"/>
      <c r="L280" s="69"/>
      <c r="M280" s="68">
        <f t="shared" si="12"/>
        <v>0</v>
      </c>
      <c r="N280" s="68">
        <f t="shared" si="13"/>
        <v>0</v>
      </c>
    </row>
    <row r="281" spans="1:14" ht="17.25" customHeight="1">
      <c r="A281" s="37"/>
      <c r="B281" s="37"/>
      <c r="C281" s="39"/>
      <c r="D281" s="40"/>
      <c r="E281" s="40"/>
      <c r="F281" s="41"/>
      <c r="G281" s="41"/>
      <c r="H281" s="37" t="s">
        <v>626</v>
      </c>
      <c r="I281" s="37" t="s">
        <v>627</v>
      </c>
      <c r="J281" s="67"/>
      <c r="K281" s="69"/>
      <c r="L281" s="69"/>
      <c r="M281" s="68">
        <f t="shared" si="12"/>
        <v>0</v>
      </c>
      <c r="N281" s="68">
        <f t="shared" si="13"/>
        <v>0</v>
      </c>
    </row>
    <row r="282" spans="1:14" ht="17.25" customHeight="1">
      <c r="A282" s="37"/>
      <c r="B282" s="37"/>
      <c r="C282" s="39"/>
      <c r="D282" s="40"/>
      <c r="E282" s="40"/>
      <c r="F282" s="41"/>
      <c r="G282" s="41"/>
      <c r="H282" s="37"/>
      <c r="I282" s="37"/>
      <c r="J282" s="39"/>
      <c r="K282" s="40"/>
      <c r="L282" s="40"/>
      <c r="M282" s="45"/>
      <c r="N282" s="45"/>
    </row>
    <row r="283" spans="1:14" ht="17.25" customHeight="1">
      <c r="A283" s="37"/>
      <c r="B283" s="46" t="s">
        <v>628</v>
      </c>
      <c r="C283" s="67">
        <f>SUM(C7,C40)</f>
        <v>60228</v>
      </c>
      <c r="D283" s="69">
        <f>SUM(D7,D40)</f>
        <v>19226</v>
      </c>
      <c r="E283" s="69">
        <f>SUM(E7,E40)</f>
        <v>26195</v>
      </c>
      <c r="F283" s="68">
        <f>IFERROR($E283/C283,)</f>
        <v>0.43493059706448828</v>
      </c>
      <c r="G283" s="68">
        <f>IFERROR($E283/D283,)</f>
        <v>1.3624778945178404</v>
      </c>
      <c r="H283" s="37"/>
      <c r="I283" s="46" t="s">
        <v>629</v>
      </c>
      <c r="J283" s="39">
        <f>SUM(J7,J15,J31,J43,J54,J112,J147,J191,J196,J199,J227,J244,J261)</f>
        <v>46174</v>
      </c>
      <c r="K283" s="40">
        <f>SUM(K7,K15,K31,K43,K54,K112,K147,K191,K196,K199,K227,K244,K261)</f>
        <v>32645</v>
      </c>
      <c r="L283" s="40">
        <f>SUM(L7,L15,L31,L43,L54,L112,L147,L191,L196,L199,L227,L244,L261)</f>
        <v>21416</v>
      </c>
      <c r="M283" s="78">
        <f>IFERROR($L283/J283,)</f>
        <v>0.46381080261619095</v>
      </c>
      <c r="N283" s="78">
        <f>IFERROR($L283/K283,)</f>
        <v>0.65602695665492416</v>
      </c>
    </row>
    <row r="284" spans="1:14" ht="17.25" customHeight="1">
      <c r="A284" s="37"/>
      <c r="B284" s="37"/>
      <c r="C284" s="39"/>
      <c r="D284" s="40"/>
      <c r="E284" s="40"/>
      <c r="F284" s="41"/>
      <c r="G284" s="41"/>
      <c r="H284" s="37"/>
      <c r="I284" s="37"/>
      <c r="J284" s="39"/>
      <c r="K284" s="40"/>
      <c r="L284" s="40"/>
      <c r="M284" s="45"/>
      <c r="N284" s="45"/>
    </row>
    <row r="285" spans="1:14" ht="17.25" customHeight="1">
      <c r="A285" s="37" t="s">
        <v>630</v>
      </c>
      <c r="B285" s="37" t="s">
        <v>631</v>
      </c>
      <c r="C285" s="67">
        <f t="shared" ref="C285:E286" si="14">SUM(C286)</f>
        <v>0</v>
      </c>
      <c r="D285" s="69">
        <f t="shared" si="14"/>
        <v>0</v>
      </c>
      <c r="E285" s="69">
        <f t="shared" si="14"/>
        <v>0</v>
      </c>
      <c r="F285" s="68">
        <f t="shared" ref="F285:G287" si="15">IFERROR($E285/C285,)</f>
        <v>0</v>
      </c>
      <c r="G285" s="68">
        <f t="shared" si="15"/>
        <v>0</v>
      </c>
      <c r="H285" s="37" t="s">
        <v>632</v>
      </c>
      <c r="I285" s="37" t="s">
        <v>633</v>
      </c>
      <c r="J285" s="69">
        <f>SUM(J286,J287,J289,J291,J293)</f>
        <v>31661</v>
      </c>
      <c r="K285" s="69">
        <f>SUM(K286,K287,K289,K291,K293)</f>
        <v>25786</v>
      </c>
      <c r="L285" s="69">
        <f>SUM(L286,L287,L289,L291,L293)</f>
        <v>17798</v>
      </c>
      <c r="M285" s="68">
        <f t="shared" ref="M285:M293" si="16">IFERROR($L285/J285,)</f>
        <v>0.56214269921986038</v>
      </c>
      <c r="N285" s="68">
        <f t="shared" ref="N285:N293" si="17">IFERROR($L285/K285,)</f>
        <v>0.69021949895292023</v>
      </c>
    </row>
    <row r="286" spans="1:14" ht="17.25" customHeight="1">
      <c r="A286" s="37" t="s">
        <v>634</v>
      </c>
      <c r="B286" s="37" t="s">
        <v>635</v>
      </c>
      <c r="C286" s="67">
        <f t="shared" si="14"/>
        <v>0</v>
      </c>
      <c r="D286" s="69">
        <f t="shared" si="14"/>
        <v>0</v>
      </c>
      <c r="E286" s="69">
        <f t="shared" si="14"/>
        <v>0</v>
      </c>
      <c r="F286" s="68">
        <f t="shared" si="15"/>
        <v>0</v>
      </c>
      <c r="G286" s="68">
        <f t="shared" si="15"/>
        <v>0</v>
      </c>
      <c r="H286" s="37" t="s">
        <v>636</v>
      </c>
      <c r="I286" s="37" t="s">
        <v>637</v>
      </c>
      <c r="J286" s="69"/>
      <c r="K286" s="69">
        <v>672</v>
      </c>
      <c r="L286" s="69"/>
      <c r="M286" s="68">
        <f t="shared" si="16"/>
        <v>0</v>
      </c>
      <c r="N286" s="68">
        <f t="shared" si="17"/>
        <v>0</v>
      </c>
    </row>
    <row r="287" spans="1:14" ht="17.25" customHeight="1">
      <c r="A287" s="37" t="s">
        <v>638</v>
      </c>
      <c r="B287" s="37" t="s">
        <v>639</v>
      </c>
      <c r="C287" s="67"/>
      <c r="D287" s="67"/>
      <c r="E287" s="67"/>
      <c r="F287" s="68">
        <f t="shared" si="15"/>
        <v>0</v>
      </c>
      <c r="G287" s="68">
        <f t="shared" si="15"/>
        <v>0</v>
      </c>
      <c r="H287" s="37" t="s">
        <v>640</v>
      </c>
      <c r="I287" s="37" t="s">
        <v>641</v>
      </c>
      <c r="J287" s="69">
        <f>SUM(J288)</f>
        <v>0</v>
      </c>
      <c r="K287" s="69">
        <f>SUM(K288)</f>
        <v>0</v>
      </c>
      <c r="L287" s="69">
        <f>SUM(L288)</f>
        <v>0</v>
      </c>
      <c r="M287" s="68">
        <f t="shared" si="16"/>
        <v>0</v>
      </c>
      <c r="N287" s="68">
        <f t="shared" si="17"/>
        <v>0</v>
      </c>
    </row>
    <row r="288" spans="1:14" ht="17.25" customHeight="1">
      <c r="A288" s="37"/>
      <c r="B288" s="37"/>
      <c r="C288" s="39"/>
      <c r="D288" s="40"/>
      <c r="E288" s="40"/>
      <c r="F288" s="41"/>
      <c r="G288" s="41"/>
      <c r="H288" s="37" t="s">
        <v>642</v>
      </c>
      <c r="I288" s="37" t="s">
        <v>643</v>
      </c>
      <c r="J288" s="69"/>
      <c r="K288" s="69"/>
      <c r="L288" s="69"/>
      <c r="M288" s="68">
        <f t="shared" si="16"/>
        <v>0</v>
      </c>
      <c r="N288" s="68">
        <f t="shared" si="17"/>
        <v>0</v>
      </c>
    </row>
    <row r="289" spans="1:14" ht="17.25" customHeight="1">
      <c r="A289" s="37" t="s">
        <v>644</v>
      </c>
      <c r="B289" s="37" t="s">
        <v>645</v>
      </c>
      <c r="C289" s="67">
        <f>SUM(C290,C291,C293,C295,C298)</f>
        <v>17607</v>
      </c>
      <c r="D289" s="69">
        <f>SUM(D290,D291,D293,D295,D298)</f>
        <v>40416</v>
      </c>
      <c r="E289" s="69">
        <f>SUM(E290,E291,E293,E295,E298)</f>
        <v>13019</v>
      </c>
      <c r="F289" s="68">
        <f t="shared" ref="F289:F299" si="18">IFERROR($E289/C289,)</f>
        <v>0.73942182086670072</v>
      </c>
      <c r="G289" s="68">
        <f t="shared" ref="G289:G299" si="19">IFERROR($E289/D289,)</f>
        <v>0.32212490102929531</v>
      </c>
      <c r="H289" s="37" t="s">
        <v>646</v>
      </c>
      <c r="I289" s="37" t="s">
        <v>647</v>
      </c>
      <c r="J289" s="69">
        <f>SUM(J290)</f>
        <v>20228</v>
      </c>
      <c r="K289" s="69">
        <f>SUM(K290)</f>
        <v>12095</v>
      </c>
      <c r="L289" s="69">
        <f>SUM(L290)</f>
        <v>4780</v>
      </c>
      <c r="M289" s="68">
        <f t="shared" si="16"/>
        <v>0.23630611034210006</v>
      </c>
      <c r="N289" s="68">
        <f t="shared" si="17"/>
        <v>0.3952046300124018</v>
      </c>
    </row>
    <row r="290" spans="1:14" ht="17.25" customHeight="1">
      <c r="A290" s="37" t="s">
        <v>648</v>
      </c>
      <c r="B290" s="37" t="s">
        <v>649</v>
      </c>
      <c r="C290" s="67">
        <v>956</v>
      </c>
      <c r="D290" s="67">
        <v>2009</v>
      </c>
      <c r="E290" s="67"/>
      <c r="F290" s="68">
        <f t="shared" si="18"/>
        <v>0</v>
      </c>
      <c r="G290" s="68">
        <f t="shared" si="19"/>
        <v>0</v>
      </c>
      <c r="H290" s="37" t="s">
        <v>650</v>
      </c>
      <c r="I290" s="37" t="s">
        <v>651</v>
      </c>
      <c r="J290" s="69">
        <v>20228</v>
      </c>
      <c r="K290" s="69">
        <v>12095</v>
      </c>
      <c r="L290" s="69">
        <v>4780</v>
      </c>
      <c r="M290" s="68">
        <f t="shared" si="16"/>
        <v>0.23630611034210006</v>
      </c>
      <c r="N290" s="68">
        <f t="shared" si="17"/>
        <v>0.3952046300124018</v>
      </c>
    </row>
    <row r="291" spans="1:14" ht="17.25" customHeight="1">
      <c r="A291" s="37" t="s">
        <v>652</v>
      </c>
      <c r="B291" s="37" t="s">
        <v>653</v>
      </c>
      <c r="C291" s="67">
        <f>SUM(C292)</f>
        <v>0</v>
      </c>
      <c r="D291" s="69">
        <f>SUM(D292)</f>
        <v>0</v>
      </c>
      <c r="E291" s="69">
        <f>SUM(E292)</f>
        <v>0</v>
      </c>
      <c r="F291" s="68">
        <f t="shared" si="18"/>
        <v>0</v>
      </c>
      <c r="G291" s="68">
        <f t="shared" si="19"/>
        <v>0</v>
      </c>
      <c r="H291" s="37" t="s">
        <v>654</v>
      </c>
      <c r="I291" s="37" t="s">
        <v>655</v>
      </c>
      <c r="J291" s="69">
        <f>SUM(J292)</f>
        <v>11433</v>
      </c>
      <c r="K291" s="69">
        <f>SUM(K292)</f>
        <v>13019</v>
      </c>
      <c r="L291" s="69">
        <f>SUM(L292)</f>
        <v>13018</v>
      </c>
      <c r="M291" s="68">
        <f t="shared" si="16"/>
        <v>1.1386337794104784</v>
      </c>
      <c r="N291" s="68">
        <f t="shared" si="17"/>
        <v>0.9999231891850372</v>
      </c>
    </row>
    <row r="292" spans="1:14" ht="17.25" customHeight="1">
      <c r="A292" s="37" t="s">
        <v>656</v>
      </c>
      <c r="B292" s="37" t="s">
        <v>657</v>
      </c>
      <c r="C292" s="67"/>
      <c r="D292" s="67"/>
      <c r="E292" s="67"/>
      <c r="F292" s="68">
        <f t="shared" si="18"/>
        <v>0</v>
      </c>
      <c r="G292" s="68">
        <f t="shared" si="19"/>
        <v>0</v>
      </c>
      <c r="H292" s="37" t="s">
        <v>658</v>
      </c>
      <c r="I292" s="37" t="s">
        <v>659</v>
      </c>
      <c r="J292" s="69">
        <v>11433</v>
      </c>
      <c r="K292" s="69">
        <v>13019</v>
      </c>
      <c r="L292" s="69">
        <v>13018</v>
      </c>
      <c r="M292" s="68">
        <f t="shared" si="16"/>
        <v>1.1386337794104784</v>
      </c>
      <c r="N292" s="68">
        <f t="shared" si="17"/>
        <v>0.9999231891850372</v>
      </c>
    </row>
    <row r="293" spans="1:14" ht="17.25" customHeight="1">
      <c r="A293" s="37" t="s">
        <v>660</v>
      </c>
      <c r="B293" s="37" t="s">
        <v>661</v>
      </c>
      <c r="C293" s="67">
        <f>SUM(C294)</f>
        <v>16651</v>
      </c>
      <c r="D293" s="69">
        <f>SUM(D294)</f>
        <v>15267</v>
      </c>
      <c r="E293" s="69">
        <f>SUM(E294)</f>
        <v>13019</v>
      </c>
      <c r="F293" s="68">
        <f t="shared" si="18"/>
        <v>0.78187496246471688</v>
      </c>
      <c r="G293" s="68">
        <f t="shared" si="19"/>
        <v>0.85275430667452679</v>
      </c>
      <c r="H293" s="37" t="s">
        <v>662</v>
      </c>
      <c r="I293" s="37" t="s">
        <v>663</v>
      </c>
      <c r="J293" s="69"/>
      <c r="K293" s="69"/>
      <c r="L293" s="69"/>
      <c r="M293" s="68">
        <f t="shared" si="16"/>
        <v>0</v>
      </c>
      <c r="N293" s="68">
        <f t="shared" si="17"/>
        <v>0</v>
      </c>
    </row>
    <row r="294" spans="1:14" ht="17.25" customHeight="1">
      <c r="A294" s="37" t="s">
        <v>664</v>
      </c>
      <c r="B294" s="37" t="s">
        <v>665</v>
      </c>
      <c r="C294" s="67">
        <v>16651</v>
      </c>
      <c r="D294" s="67">
        <v>15267</v>
      </c>
      <c r="E294" s="67">
        <f>$K$292</f>
        <v>13019</v>
      </c>
      <c r="F294" s="68">
        <f t="shared" si="18"/>
        <v>0.78187496246471688</v>
      </c>
      <c r="G294" s="68">
        <f t="shared" si="19"/>
        <v>0.85275430667452679</v>
      </c>
      <c r="H294" s="37"/>
      <c r="I294" s="37"/>
      <c r="J294" s="39"/>
      <c r="K294" s="40"/>
      <c r="L294" s="40"/>
      <c r="M294" s="45"/>
      <c r="N294" s="45"/>
    </row>
    <row r="295" spans="1:14" ht="17.25" customHeight="1">
      <c r="A295" s="37" t="s">
        <v>666</v>
      </c>
      <c r="B295" s="37" t="s">
        <v>667</v>
      </c>
      <c r="C295" s="67">
        <f t="shared" ref="C295:E296" si="20">SUM(C296)</f>
        <v>0</v>
      </c>
      <c r="D295" s="69">
        <f t="shared" si="20"/>
        <v>3929</v>
      </c>
      <c r="E295" s="69">
        <f t="shared" si="20"/>
        <v>0</v>
      </c>
      <c r="F295" s="68">
        <f t="shared" si="18"/>
        <v>0</v>
      </c>
      <c r="G295" s="68">
        <f t="shared" si="19"/>
        <v>0</v>
      </c>
      <c r="H295" s="37"/>
      <c r="I295" s="37"/>
      <c r="J295" s="39"/>
      <c r="K295" s="40"/>
      <c r="L295" s="40"/>
      <c r="M295" s="45"/>
      <c r="N295" s="45"/>
    </row>
    <row r="296" spans="1:14" ht="17.25" customHeight="1">
      <c r="A296" s="37" t="s">
        <v>668</v>
      </c>
      <c r="B296" s="37" t="s">
        <v>669</v>
      </c>
      <c r="C296" s="67">
        <f t="shared" si="20"/>
        <v>0</v>
      </c>
      <c r="D296" s="69">
        <f t="shared" si="20"/>
        <v>3929</v>
      </c>
      <c r="E296" s="69">
        <f t="shared" si="20"/>
        <v>0</v>
      </c>
      <c r="F296" s="68">
        <f t="shared" si="18"/>
        <v>0</v>
      </c>
      <c r="G296" s="68">
        <f t="shared" si="19"/>
        <v>0</v>
      </c>
      <c r="H296" s="37"/>
      <c r="I296" s="37"/>
      <c r="J296" s="39"/>
      <c r="K296" s="40"/>
      <c r="L296" s="40"/>
      <c r="M296" s="45"/>
      <c r="N296" s="45"/>
    </row>
    <row r="297" spans="1:14" ht="17.25" customHeight="1">
      <c r="A297" s="37" t="s">
        <v>670</v>
      </c>
      <c r="B297" s="37" t="s">
        <v>671</v>
      </c>
      <c r="C297" s="67"/>
      <c r="D297" s="67">
        <v>3929</v>
      </c>
      <c r="E297" s="67"/>
      <c r="F297" s="68">
        <f t="shared" si="18"/>
        <v>0</v>
      </c>
      <c r="G297" s="68">
        <f t="shared" si="19"/>
        <v>0</v>
      </c>
      <c r="H297" s="37"/>
      <c r="I297" s="37"/>
      <c r="J297" s="39"/>
      <c r="K297" s="40"/>
      <c r="L297" s="40"/>
      <c r="M297" s="45"/>
      <c r="N297" s="45"/>
    </row>
    <row r="298" spans="1:14" ht="17.25" customHeight="1">
      <c r="A298" s="37" t="s">
        <v>672</v>
      </c>
      <c r="B298" s="37" t="s">
        <v>673</v>
      </c>
      <c r="C298" s="67">
        <f>SUM(C299)</f>
        <v>0</v>
      </c>
      <c r="D298" s="69">
        <f>SUM(D299)</f>
        <v>19211</v>
      </c>
      <c r="E298" s="69">
        <f>SUM(E299)</f>
        <v>0</v>
      </c>
      <c r="F298" s="68">
        <f t="shared" si="18"/>
        <v>0</v>
      </c>
      <c r="G298" s="68">
        <f t="shared" si="19"/>
        <v>0</v>
      </c>
      <c r="H298" s="37" t="s">
        <v>674</v>
      </c>
      <c r="I298" s="37" t="s">
        <v>675</v>
      </c>
      <c r="J298" s="69">
        <f>J299</f>
        <v>0</v>
      </c>
      <c r="K298" s="69">
        <f>K299</f>
        <v>1211</v>
      </c>
      <c r="L298" s="69">
        <f>L299</f>
        <v>0</v>
      </c>
      <c r="M298" s="68">
        <f>IFERROR($L298/J298,)</f>
        <v>0</v>
      </c>
      <c r="N298" s="68">
        <f>IFERROR($L298/K298,)</f>
        <v>0</v>
      </c>
    </row>
    <row r="299" spans="1:14" ht="17.25" customHeight="1">
      <c r="A299" s="37" t="s">
        <v>676</v>
      </c>
      <c r="B299" s="37" t="s">
        <v>677</v>
      </c>
      <c r="C299" s="67"/>
      <c r="D299" s="67">
        <v>19211</v>
      </c>
      <c r="E299" s="67"/>
      <c r="F299" s="68">
        <f t="shared" si="18"/>
        <v>0</v>
      </c>
      <c r="G299" s="68">
        <f t="shared" si="19"/>
        <v>0</v>
      </c>
      <c r="H299" s="37" t="s">
        <v>678</v>
      </c>
      <c r="I299" s="37" t="s">
        <v>679</v>
      </c>
      <c r="J299" s="69"/>
      <c r="K299" s="69">
        <v>1211</v>
      </c>
      <c r="L299" s="69"/>
      <c r="M299" s="68">
        <f>IFERROR($L299/J299,)</f>
        <v>0</v>
      </c>
      <c r="N299" s="68">
        <f>IFERROR($L299/K299,)</f>
        <v>0</v>
      </c>
    </row>
    <row r="300" spans="1:14" ht="17.25" customHeight="1">
      <c r="A300" s="37"/>
      <c r="B300" s="37"/>
      <c r="C300" s="39"/>
      <c r="D300" s="40"/>
      <c r="E300" s="40"/>
      <c r="F300" s="41"/>
      <c r="G300" s="41"/>
      <c r="H300" s="37"/>
      <c r="I300" s="37"/>
      <c r="J300" s="39"/>
      <c r="K300" s="40"/>
      <c r="L300" s="40"/>
      <c r="M300" s="45"/>
      <c r="N300" s="45"/>
    </row>
    <row r="301" spans="1:14" ht="17.25" customHeight="1">
      <c r="A301" s="37"/>
      <c r="B301" s="46" t="s">
        <v>680</v>
      </c>
      <c r="C301" s="67">
        <f>SUM(C283,C285,C289)</f>
        <v>77835</v>
      </c>
      <c r="D301" s="69">
        <f>SUM(D283,D285,D289)</f>
        <v>59642</v>
      </c>
      <c r="E301" s="69">
        <f>SUM(E283,E285,E289)</f>
        <v>39214</v>
      </c>
      <c r="F301" s="68">
        <f>IFERROR($E301/C301,)</f>
        <v>0.50380934027108626</v>
      </c>
      <c r="G301" s="68">
        <f>IFERROR($E301/D301,)</f>
        <v>0.6574896884745649</v>
      </c>
      <c r="H301" s="37"/>
      <c r="I301" s="46" t="s">
        <v>681</v>
      </c>
      <c r="J301" s="67">
        <f>SUM(J283,J285,J298)</f>
        <v>77835</v>
      </c>
      <c r="K301" s="69">
        <f>SUM(K283,K285,K298)</f>
        <v>59642</v>
      </c>
      <c r="L301" s="69">
        <f>SUM(L283,L285,L298)</f>
        <v>39214</v>
      </c>
      <c r="M301" s="68">
        <f>IFERROR($L301/J301,)</f>
        <v>0.50380934027108626</v>
      </c>
      <c r="N301" s="68">
        <f>IFERROR($L301/K301,)</f>
        <v>0.6574896884745649</v>
      </c>
    </row>
  </sheetData>
  <mergeCells count="13">
    <mergeCell ref="C5:C6"/>
    <mergeCell ref="D5:D6"/>
    <mergeCell ref="H5:H6"/>
    <mergeCell ref="I5:I6"/>
    <mergeCell ref="J5:J6"/>
    <mergeCell ref="K5:K6"/>
    <mergeCell ref="A2:N2"/>
    <mergeCell ref="A4:G4"/>
    <mergeCell ref="H4:N4"/>
    <mergeCell ref="E5:G5"/>
    <mergeCell ref="L5:N5"/>
    <mergeCell ref="A5:A6"/>
    <mergeCell ref="B5:B6"/>
  </mergeCells>
  <phoneticPr fontId="32" type="noConversion"/>
  <pageMargins left="0.97" right="0.47244094488188981" top="0.39370078740157483" bottom="0.47" header="0.43307086614173229" footer="0.16"/>
  <pageSetup paperSize="9" scale="54" orientation="landscape" r:id="rId1"/>
  <headerFooter>
    <oddHeader>&amp;L&amp;C&amp;R</oddHeader>
    <oddFooter>&amp;L&amp;C&amp;P/&amp;N&amp;R</oddFooter>
    <evenHeader>&amp;L&amp;C&amp;R</evenHeader>
    <evenFooter>&amp;L&amp;C&amp;P/&amp;N&amp;R</evenFooter>
  </headerFooter>
  <legacyDrawing r:id="rId2"/>
</worksheet>
</file>

<file path=xl/worksheets/sheet3.xml><?xml version="1.0" encoding="utf-8"?>
<worksheet xmlns="http://schemas.openxmlformats.org/spreadsheetml/2006/main" xmlns:r="http://schemas.openxmlformats.org/officeDocument/2006/relationships">
  <dimension ref="A1:K9"/>
  <sheetViews>
    <sheetView showGridLines="0" tabSelected="1" zoomScaleNormal="100" workbookViewId="0">
      <selection activeCell="C12" sqref="C12"/>
    </sheetView>
  </sheetViews>
  <sheetFormatPr defaultColWidth="8.75" defaultRowHeight="13.5" customHeight="1"/>
  <cols>
    <col min="1" max="1" width="9.5" style="61" bestFit="1" customWidth="1"/>
    <col min="2" max="2" width="9" style="61" bestFit="1" customWidth="1"/>
    <col min="3" max="3" width="25.5" style="61" bestFit="1" customWidth="1"/>
    <col min="4" max="4" width="7.125" style="61" bestFit="1" customWidth="1"/>
    <col min="5" max="5" width="8.125" style="61" bestFit="1" customWidth="1"/>
    <col min="6" max="6" width="5.25" style="61" bestFit="1" customWidth="1"/>
    <col min="7" max="8" width="7.125" style="61" bestFit="1" customWidth="1"/>
    <col min="9" max="9" width="9" style="61" bestFit="1" customWidth="1"/>
    <col min="10" max="11" width="16.875" style="61" bestFit="1" customWidth="1"/>
    <col min="12" max="16384" width="8.75" style="61"/>
  </cols>
  <sheetData>
    <row r="1" spans="1:11" ht="14.25" customHeight="1">
      <c r="A1" s="79" t="s">
        <v>682</v>
      </c>
      <c r="B1" s="80"/>
      <c r="C1" s="81"/>
      <c r="D1" s="82"/>
      <c r="E1" s="82"/>
      <c r="F1" s="82"/>
      <c r="G1" s="82"/>
      <c r="H1" s="82"/>
      <c r="I1" s="82"/>
      <c r="J1" s="83"/>
      <c r="K1" s="83"/>
    </row>
    <row r="2" spans="1:11" ht="24" customHeight="1">
      <c r="A2" s="133" t="s">
        <v>16</v>
      </c>
      <c r="B2" s="133"/>
      <c r="C2" s="133"/>
      <c r="D2" s="133"/>
      <c r="E2" s="133"/>
      <c r="F2" s="133"/>
      <c r="G2" s="133"/>
      <c r="H2" s="133"/>
      <c r="I2" s="133"/>
      <c r="J2" s="133"/>
      <c r="K2" s="133"/>
    </row>
    <row r="3" spans="1:11" ht="14.25" customHeight="1">
      <c r="A3" s="80"/>
      <c r="B3" s="80"/>
      <c r="C3" s="80"/>
      <c r="D3" s="80"/>
      <c r="E3" s="80"/>
      <c r="F3" s="80"/>
      <c r="G3" s="80"/>
      <c r="H3" s="80"/>
      <c r="I3" s="80"/>
      <c r="J3" s="80"/>
      <c r="K3" s="84" t="s">
        <v>17</v>
      </c>
    </row>
    <row r="4" spans="1:11" ht="19.5" customHeight="1">
      <c r="A4" s="132" t="s">
        <v>683</v>
      </c>
      <c r="B4" s="132" t="s">
        <v>20</v>
      </c>
      <c r="C4" s="132" t="s">
        <v>21</v>
      </c>
      <c r="D4" s="132" t="s">
        <v>684</v>
      </c>
      <c r="E4" s="132" t="s">
        <v>685</v>
      </c>
      <c r="F4" s="132" t="s">
        <v>24</v>
      </c>
      <c r="G4" s="132"/>
      <c r="H4" s="132"/>
      <c r="I4" s="132"/>
      <c r="J4" s="132"/>
      <c r="K4" s="132"/>
    </row>
    <row r="5" spans="1:11" ht="19.5" customHeight="1">
      <c r="A5" s="132"/>
      <c r="B5" s="132"/>
      <c r="C5" s="132"/>
      <c r="D5" s="132"/>
      <c r="E5" s="132"/>
      <c r="F5" s="134" t="s">
        <v>686</v>
      </c>
      <c r="G5" s="135"/>
      <c r="H5" s="136"/>
      <c r="I5" s="132" t="s">
        <v>687</v>
      </c>
      <c r="J5" s="137" t="s">
        <v>26</v>
      </c>
      <c r="K5" s="137" t="s">
        <v>27</v>
      </c>
    </row>
    <row r="6" spans="1:11" ht="41.25" customHeight="1">
      <c r="A6" s="132"/>
      <c r="B6" s="132"/>
      <c r="C6" s="132"/>
      <c r="D6" s="132"/>
      <c r="E6" s="132"/>
      <c r="F6" s="85" t="s">
        <v>688</v>
      </c>
      <c r="G6" s="85" t="s">
        <v>689</v>
      </c>
      <c r="H6" s="85" t="s">
        <v>690</v>
      </c>
      <c r="I6" s="132"/>
      <c r="J6" s="138"/>
      <c r="K6" s="138"/>
    </row>
    <row r="7" spans="1:11" ht="29.25" customHeight="1">
      <c r="A7" s="132" t="s">
        <v>691</v>
      </c>
      <c r="B7" s="47" t="s">
        <v>648</v>
      </c>
      <c r="C7" s="48" t="s">
        <v>649</v>
      </c>
      <c r="D7" s="49">
        <v>956</v>
      </c>
      <c r="E7" s="49">
        <v>2009</v>
      </c>
      <c r="F7" s="49"/>
      <c r="G7" s="86"/>
      <c r="H7" s="86"/>
      <c r="I7" s="49">
        <f>SUM(F7:H7)</f>
        <v>0</v>
      </c>
      <c r="J7" s="87" t="e">
        <f t="shared" ref="J7:K9" ca="1" si="0">IFERROR($I7/D7,)</f>
        <v>#NAME?</v>
      </c>
      <c r="K7" s="87" t="e">
        <f t="shared" ca="1" si="0"/>
        <v>#NAME?</v>
      </c>
    </row>
    <row r="8" spans="1:11" ht="29.25" customHeight="1">
      <c r="A8" s="132"/>
      <c r="B8" s="47" t="s">
        <v>676</v>
      </c>
      <c r="C8" s="48" t="s">
        <v>677</v>
      </c>
      <c r="D8" s="49"/>
      <c r="E8" s="49">
        <v>19211</v>
      </c>
      <c r="F8" s="49"/>
      <c r="G8" s="86"/>
      <c r="H8" s="86"/>
      <c r="I8" s="49">
        <f>SUM(F8:H8)</f>
        <v>0</v>
      </c>
      <c r="J8" s="87">
        <f t="shared" si="0"/>
        <v>0</v>
      </c>
      <c r="K8" s="87">
        <f t="shared" si="0"/>
        <v>0</v>
      </c>
    </row>
    <row r="9" spans="1:11" ht="29.25" customHeight="1">
      <c r="A9" s="85" t="s">
        <v>692</v>
      </c>
      <c r="B9" s="47" t="s">
        <v>642</v>
      </c>
      <c r="C9" s="48" t="s">
        <v>643</v>
      </c>
      <c r="D9" s="49"/>
      <c r="E9" s="49"/>
      <c r="F9" s="49"/>
      <c r="G9" s="86"/>
      <c r="H9" s="86"/>
      <c r="I9" s="49">
        <f>SUM(F9:H9)</f>
        <v>0</v>
      </c>
      <c r="J9" s="87">
        <f t="shared" si="0"/>
        <v>0</v>
      </c>
      <c r="K9" s="87">
        <f t="shared" si="0"/>
        <v>0</v>
      </c>
    </row>
  </sheetData>
  <mergeCells count="12">
    <mergeCell ref="J5:J6"/>
    <mergeCell ref="K5:K6"/>
    <mergeCell ref="I5:I6"/>
    <mergeCell ref="A4:A6"/>
    <mergeCell ref="A7:A8"/>
    <mergeCell ref="A2:K2"/>
    <mergeCell ref="F4:K4"/>
    <mergeCell ref="F5:H5"/>
    <mergeCell ref="B4:B6"/>
    <mergeCell ref="C4:C6"/>
    <mergeCell ref="D4:D6"/>
    <mergeCell ref="E4:E6"/>
  </mergeCells>
  <phoneticPr fontId="32" type="noConversion"/>
  <pageMargins left="1.1499999999999999" right="0.49" top="0.61" bottom="0.49" header="0.32" footer="0.32"/>
  <pageSetup paperSize="9" orientation="landscape" r:id="rId1"/>
  <headerFooter>
    <oddHeader>&amp;L&amp;C&amp;R</oddHeader>
    <oddFooter>&amp;L&amp;C&amp;R</oddFooter>
    <evenHeader>&amp;L&amp;C&amp;R</evenHeader>
    <evenFooter>&amp;L&amp;C&amp;R</evenFooter>
  </headerFooter>
</worksheet>
</file>

<file path=xl/worksheets/sheet4.xml><?xml version="1.0" encoding="utf-8"?>
<worksheet xmlns="http://schemas.openxmlformats.org/spreadsheetml/2006/main" xmlns:r="http://schemas.openxmlformats.org/officeDocument/2006/relationships">
  <dimension ref="A1:H289"/>
  <sheetViews>
    <sheetView showGridLines="0" zoomScale="85" workbookViewId="0">
      <selection activeCell="C6" sqref="C6"/>
    </sheetView>
  </sheetViews>
  <sheetFormatPr defaultColWidth="8.75" defaultRowHeight="13.5" customHeight="1"/>
  <cols>
    <col min="1" max="2" width="9.875" style="61" customWidth="1"/>
    <col min="3" max="3" width="64.125" style="61" customWidth="1"/>
    <col min="4" max="6" width="10.75" style="61" customWidth="1"/>
    <col min="7" max="8" width="8.625" style="61" customWidth="1"/>
    <col min="9" max="16384" width="8.75" style="61"/>
  </cols>
  <sheetData>
    <row r="1" spans="1:8" ht="14.25" customHeight="1">
      <c r="A1" s="88" t="s">
        <v>693</v>
      </c>
      <c r="B1" s="80"/>
      <c r="C1" s="89"/>
      <c r="D1" s="90"/>
      <c r="E1" s="90"/>
      <c r="F1" s="90"/>
      <c r="G1" s="91"/>
      <c r="H1" s="91"/>
    </row>
    <row r="2" spans="1:8" ht="24" customHeight="1">
      <c r="A2" s="140" t="s">
        <v>16</v>
      </c>
      <c r="B2" s="140"/>
      <c r="C2" s="140"/>
      <c r="D2" s="140"/>
      <c r="E2" s="140"/>
      <c r="F2" s="140"/>
      <c r="G2" s="140"/>
      <c r="H2" s="140"/>
    </row>
    <row r="3" spans="1:8" ht="14.25" customHeight="1">
      <c r="A3" s="80"/>
      <c r="B3" s="80"/>
      <c r="C3" s="80"/>
      <c r="D3" s="80"/>
      <c r="E3" s="80"/>
      <c r="F3" s="80"/>
      <c r="G3" s="80"/>
      <c r="H3" s="92" t="s">
        <v>17</v>
      </c>
    </row>
    <row r="4" spans="1:8" ht="19.5" customHeight="1">
      <c r="A4" s="139" t="s">
        <v>683</v>
      </c>
      <c r="B4" s="139" t="s">
        <v>20</v>
      </c>
      <c r="C4" s="139" t="s">
        <v>21</v>
      </c>
      <c r="D4" s="141" t="s">
        <v>684</v>
      </c>
      <c r="E4" s="141" t="s">
        <v>685</v>
      </c>
      <c r="F4" s="139" t="s">
        <v>24</v>
      </c>
      <c r="G4" s="139"/>
      <c r="H4" s="139"/>
    </row>
    <row r="5" spans="1:8" ht="48.75" customHeight="1">
      <c r="A5" s="139"/>
      <c r="B5" s="139"/>
      <c r="C5" s="139"/>
      <c r="D5" s="139"/>
      <c r="E5" s="139"/>
      <c r="F5" s="93" t="s">
        <v>25</v>
      </c>
      <c r="G5" s="94" t="s">
        <v>26</v>
      </c>
      <c r="H5" s="94" t="s">
        <v>27</v>
      </c>
    </row>
    <row r="6" spans="1:8" ht="17.25" customHeight="1">
      <c r="A6" s="139" t="s">
        <v>691</v>
      </c>
      <c r="B6" s="5" t="s">
        <v>36</v>
      </c>
      <c r="C6" s="95" t="s">
        <v>37</v>
      </c>
      <c r="D6" s="51"/>
      <c r="E6" s="51"/>
      <c r="F6" s="51"/>
      <c r="G6" s="96">
        <f t="shared" ref="G6:G46" si="0">IFERROR($F6/D6,)</f>
        <v>0</v>
      </c>
      <c r="H6" s="96">
        <f t="shared" ref="H6:H46" si="1">IFERROR($F6/E6,)</f>
        <v>0</v>
      </c>
    </row>
    <row r="7" spans="1:8" ht="17.25" customHeight="1">
      <c r="A7" s="139"/>
      <c r="B7" s="5" t="s">
        <v>40</v>
      </c>
      <c r="C7" s="95" t="s">
        <v>41</v>
      </c>
      <c r="D7" s="51"/>
      <c r="E7" s="51"/>
      <c r="F7" s="51"/>
      <c r="G7" s="96">
        <f t="shared" si="0"/>
        <v>0</v>
      </c>
      <c r="H7" s="96">
        <f t="shared" si="1"/>
        <v>0</v>
      </c>
    </row>
    <row r="8" spans="1:8" ht="17.25" customHeight="1">
      <c r="A8" s="139"/>
      <c r="B8" s="8" t="s">
        <v>44</v>
      </c>
      <c r="C8" s="97" t="s">
        <v>45</v>
      </c>
      <c r="D8" s="51"/>
      <c r="E8" s="51"/>
      <c r="F8" s="51"/>
      <c r="G8" s="96">
        <f t="shared" si="0"/>
        <v>0</v>
      </c>
      <c r="H8" s="96">
        <f t="shared" si="1"/>
        <v>0</v>
      </c>
    </row>
    <row r="9" spans="1:8" ht="17.25" customHeight="1">
      <c r="A9" s="139"/>
      <c r="B9" s="5" t="s">
        <v>48</v>
      </c>
      <c r="C9" s="95" t="s">
        <v>49</v>
      </c>
      <c r="D9" s="51"/>
      <c r="E9" s="51"/>
      <c r="F9" s="51"/>
      <c r="G9" s="96">
        <f t="shared" si="0"/>
        <v>0</v>
      </c>
      <c r="H9" s="96">
        <f t="shared" si="1"/>
        <v>0</v>
      </c>
    </row>
    <row r="10" spans="1:8" ht="17.25" customHeight="1">
      <c r="A10" s="139"/>
      <c r="B10" s="5" t="s">
        <v>52</v>
      </c>
      <c r="C10" s="95" t="s">
        <v>53</v>
      </c>
      <c r="D10" s="51"/>
      <c r="E10" s="51"/>
      <c r="F10" s="51"/>
      <c r="G10" s="96">
        <f t="shared" si="0"/>
        <v>0</v>
      </c>
      <c r="H10" s="96">
        <f t="shared" si="1"/>
        <v>0</v>
      </c>
    </row>
    <row r="11" spans="1:8" ht="17.25" customHeight="1">
      <c r="A11" s="139"/>
      <c r="B11" s="5" t="s">
        <v>60</v>
      </c>
      <c r="C11" s="95" t="s">
        <v>61</v>
      </c>
      <c r="D11" s="51">
        <v>60228</v>
      </c>
      <c r="E11" s="51">
        <v>18153</v>
      </c>
      <c r="F11" s="51">
        <v>26195</v>
      </c>
      <c r="G11" s="96">
        <f t="shared" si="0"/>
        <v>0.43493059706448828</v>
      </c>
      <c r="H11" s="96">
        <f t="shared" si="1"/>
        <v>1.4430121742962596</v>
      </c>
    </row>
    <row r="12" spans="1:8" ht="17.25" customHeight="1">
      <c r="A12" s="139"/>
      <c r="B12" s="5" t="s">
        <v>64</v>
      </c>
      <c r="C12" s="95" t="s">
        <v>65</v>
      </c>
      <c r="D12" s="51"/>
      <c r="E12" s="51">
        <v>1541</v>
      </c>
      <c r="F12" s="51"/>
      <c r="G12" s="96">
        <f t="shared" si="0"/>
        <v>0</v>
      </c>
      <c r="H12" s="96">
        <f t="shared" si="1"/>
        <v>0</v>
      </c>
    </row>
    <row r="13" spans="1:8" ht="17.25" customHeight="1">
      <c r="A13" s="139"/>
      <c r="B13" s="5" t="s">
        <v>68</v>
      </c>
      <c r="C13" s="95" t="s">
        <v>69</v>
      </c>
      <c r="D13" s="51"/>
      <c r="E13" s="51"/>
      <c r="F13" s="51"/>
      <c r="G13" s="96">
        <f t="shared" si="0"/>
        <v>0</v>
      </c>
      <c r="H13" s="96">
        <f t="shared" si="1"/>
        <v>0</v>
      </c>
    </row>
    <row r="14" spans="1:8" ht="17.25" customHeight="1">
      <c r="A14" s="139"/>
      <c r="B14" s="5" t="s">
        <v>72</v>
      </c>
      <c r="C14" s="95" t="s">
        <v>73</v>
      </c>
      <c r="D14" s="51"/>
      <c r="E14" s="51">
        <v>-516</v>
      </c>
      <c r="F14" s="51"/>
      <c r="G14" s="96">
        <f t="shared" si="0"/>
        <v>0</v>
      </c>
      <c r="H14" s="96">
        <f t="shared" si="1"/>
        <v>0</v>
      </c>
    </row>
    <row r="15" spans="1:8" ht="17.25" customHeight="1">
      <c r="A15" s="139"/>
      <c r="B15" s="5" t="s">
        <v>76</v>
      </c>
      <c r="C15" s="95" t="s">
        <v>77</v>
      </c>
      <c r="D15" s="51"/>
      <c r="E15" s="51"/>
      <c r="F15" s="51"/>
      <c r="G15" s="96">
        <f t="shared" si="0"/>
        <v>0</v>
      </c>
      <c r="H15" s="96">
        <f t="shared" si="1"/>
        <v>0</v>
      </c>
    </row>
    <row r="16" spans="1:8" ht="17.25" customHeight="1">
      <c r="A16" s="139"/>
      <c r="B16" s="5" t="s">
        <v>84</v>
      </c>
      <c r="C16" s="95" t="s">
        <v>85</v>
      </c>
      <c r="D16" s="51"/>
      <c r="E16" s="51"/>
      <c r="F16" s="51"/>
      <c r="G16" s="96">
        <f t="shared" si="0"/>
        <v>0</v>
      </c>
      <c r="H16" s="96">
        <f t="shared" si="1"/>
        <v>0</v>
      </c>
    </row>
    <row r="17" spans="1:8" ht="17.25" customHeight="1">
      <c r="A17" s="139"/>
      <c r="B17" s="5" t="s">
        <v>92</v>
      </c>
      <c r="C17" s="95" t="s">
        <v>93</v>
      </c>
      <c r="D17" s="51"/>
      <c r="E17" s="51"/>
      <c r="F17" s="51"/>
      <c r="G17" s="96">
        <f t="shared" si="0"/>
        <v>0</v>
      </c>
      <c r="H17" s="96">
        <f t="shared" si="1"/>
        <v>0</v>
      </c>
    </row>
    <row r="18" spans="1:8" ht="17.25" customHeight="1">
      <c r="A18" s="139"/>
      <c r="B18" s="5" t="s">
        <v>96</v>
      </c>
      <c r="C18" s="95" t="s">
        <v>97</v>
      </c>
      <c r="D18" s="51"/>
      <c r="E18" s="51"/>
      <c r="F18" s="51"/>
      <c r="G18" s="96">
        <f t="shared" si="0"/>
        <v>0</v>
      </c>
      <c r="H18" s="96">
        <f t="shared" si="1"/>
        <v>0</v>
      </c>
    </row>
    <row r="19" spans="1:8" ht="17.25" customHeight="1">
      <c r="A19" s="139"/>
      <c r="B19" s="5" t="s">
        <v>100</v>
      </c>
      <c r="C19" s="95" t="s">
        <v>101</v>
      </c>
      <c r="D19" s="51"/>
      <c r="E19" s="51">
        <v>48</v>
      </c>
      <c r="F19" s="51"/>
      <c r="G19" s="96">
        <f t="shared" si="0"/>
        <v>0</v>
      </c>
      <c r="H19" s="96">
        <f t="shared" si="1"/>
        <v>0</v>
      </c>
    </row>
    <row r="20" spans="1:8" ht="17.25" customHeight="1">
      <c r="A20" s="139"/>
      <c r="B20" s="5" t="s">
        <v>104</v>
      </c>
      <c r="C20" s="95" t="s">
        <v>105</v>
      </c>
      <c r="D20" s="51"/>
      <c r="E20" s="51"/>
      <c r="F20" s="51"/>
      <c r="G20" s="96">
        <f t="shared" si="0"/>
        <v>0</v>
      </c>
      <c r="H20" s="96">
        <f t="shared" si="1"/>
        <v>0</v>
      </c>
    </row>
    <row r="21" spans="1:8" ht="17.25" customHeight="1">
      <c r="A21" s="139"/>
      <c r="B21" s="5" t="s">
        <v>112</v>
      </c>
      <c r="C21" s="95" t="s">
        <v>113</v>
      </c>
      <c r="D21" s="51"/>
      <c r="E21" s="51"/>
      <c r="F21" s="51"/>
      <c r="G21" s="96">
        <f t="shared" si="0"/>
        <v>0</v>
      </c>
      <c r="H21" s="96">
        <f t="shared" si="1"/>
        <v>0</v>
      </c>
    </row>
    <row r="22" spans="1:8" ht="17.25" customHeight="1">
      <c r="A22" s="139"/>
      <c r="B22" s="5" t="s">
        <v>116</v>
      </c>
      <c r="C22" s="95" t="s">
        <v>117</v>
      </c>
      <c r="D22" s="51"/>
      <c r="E22" s="51"/>
      <c r="F22" s="51"/>
      <c r="G22" s="96">
        <f t="shared" si="0"/>
        <v>0</v>
      </c>
      <c r="H22" s="96">
        <f t="shared" si="1"/>
        <v>0</v>
      </c>
    </row>
    <row r="23" spans="1:8" ht="17.25" customHeight="1">
      <c r="A23" s="139"/>
      <c r="B23" s="5" t="s">
        <v>120</v>
      </c>
      <c r="C23" s="95" t="s">
        <v>121</v>
      </c>
      <c r="D23" s="51"/>
      <c r="E23" s="51"/>
      <c r="F23" s="51"/>
      <c r="G23" s="96">
        <f t="shared" si="0"/>
        <v>0</v>
      </c>
      <c r="H23" s="96">
        <f t="shared" si="1"/>
        <v>0</v>
      </c>
    </row>
    <row r="24" spans="1:8" ht="17.25" customHeight="1">
      <c r="A24" s="139"/>
      <c r="B24" s="5" t="s">
        <v>124</v>
      </c>
      <c r="C24" s="95" t="s">
        <v>125</v>
      </c>
      <c r="D24" s="51"/>
      <c r="E24" s="51"/>
      <c r="F24" s="51"/>
      <c r="G24" s="96">
        <f t="shared" si="0"/>
        <v>0</v>
      </c>
      <c r="H24" s="96">
        <f t="shared" si="1"/>
        <v>0</v>
      </c>
    </row>
    <row r="25" spans="1:8" ht="17.25" customHeight="1">
      <c r="A25" s="139"/>
      <c r="B25" s="5" t="s">
        <v>132</v>
      </c>
      <c r="C25" s="95" t="s">
        <v>133</v>
      </c>
      <c r="D25" s="51"/>
      <c r="E25" s="51"/>
      <c r="F25" s="51"/>
      <c r="G25" s="96">
        <f t="shared" si="0"/>
        <v>0</v>
      </c>
      <c r="H25" s="96">
        <f t="shared" si="1"/>
        <v>0</v>
      </c>
    </row>
    <row r="26" spans="1:8" ht="17.25" customHeight="1">
      <c r="A26" s="139"/>
      <c r="B26" s="5" t="s">
        <v>136</v>
      </c>
      <c r="C26" s="95" t="s">
        <v>137</v>
      </c>
      <c r="D26" s="51"/>
      <c r="E26" s="51"/>
      <c r="F26" s="51"/>
      <c r="G26" s="96">
        <f t="shared" si="0"/>
        <v>0</v>
      </c>
      <c r="H26" s="96">
        <f t="shared" si="1"/>
        <v>0</v>
      </c>
    </row>
    <row r="27" spans="1:8" ht="17.25" customHeight="1">
      <c r="A27" s="139"/>
      <c r="B27" s="5" t="s">
        <v>140</v>
      </c>
      <c r="C27" s="95" t="s">
        <v>141</v>
      </c>
      <c r="D27" s="51"/>
      <c r="E27" s="51"/>
      <c r="F27" s="51"/>
      <c r="G27" s="96">
        <f t="shared" si="0"/>
        <v>0</v>
      </c>
      <c r="H27" s="96">
        <f t="shared" si="1"/>
        <v>0</v>
      </c>
    </row>
    <row r="28" spans="1:8" ht="17.25" customHeight="1">
      <c r="A28" s="139"/>
      <c r="B28" s="5" t="s">
        <v>144</v>
      </c>
      <c r="C28" s="95" t="s">
        <v>145</v>
      </c>
      <c r="D28" s="51"/>
      <c r="E28" s="51"/>
      <c r="F28" s="51"/>
      <c r="G28" s="96">
        <f t="shared" si="0"/>
        <v>0</v>
      </c>
      <c r="H28" s="96">
        <f t="shared" si="1"/>
        <v>0</v>
      </c>
    </row>
    <row r="29" spans="1:8" ht="17.25" customHeight="1">
      <c r="A29" s="139"/>
      <c r="B29" s="5" t="s">
        <v>148</v>
      </c>
      <c r="C29" s="95" t="s">
        <v>149</v>
      </c>
      <c r="D29" s="51"/>
      <c r="E29" s="51"/>
      <c r="F29" s="51"/>
      <c r="G29" s="96">
        <f t="shared" si="0"/>
        <v>0</v>
      </c>
      <c r="H29" s="96">
        <f t="shared" si="1"/>
        <v>0</v>
      </c>
    </row>
    <row r="30" spans="1:8" ht="17.25" customHeight="1">
      <c r="A30" s="139"/>
      <c r="B30" s="5" t="s">
        <v>151</v>
      </c>
      <c r="C30" s="95" t="s">
        <v>152</v>
      </c>
      <c r="D30" s="51"/>
      <c r="E30" s="51"/>
      <c r="F30" s="51"/>
      <c r="G30" s="96">
        <f t="shared" si="0"/>
        <v>0</v>
      </c>
      <c r="H30" s="96">
        <f t="shared" si="1"/>
        <v>0</v>
      </c>
    </row>
    <row r="31" spans="1:8" ht="17.25" customHeight="1">
      <c r="A31" s="139"/>
      <c r="B31" s="5" t="s">
        <v>154</v>
      </c>
      <c r="C31" s="95" t="s">
        <v>155</v>
      </c>
      <c r="D31" s="51"/>
      <c r="E31" s="51"/>
      <c r="F31" s="51"/>
      <c r="G31" s="96">
        <f t="shared" si="0"/>
        <v>0</v>
      </c>
      <c r="H31" s="96">
        <f t="shared" si="1"/>
        <v>0</v>
      </c>
    </row>
    <row r="32" spans="1:8" ht="17.25" customHeight="1">
      <c r="A32" s="139"/>
      <c r="B32" s="5" t="s">
        <v>162</v>
      </c>
      <c r="C32" s="95" t="s">
        <v>163</v>
      </c>
      <c r="D32" s="51"/>
      <c r="E32" s="51"/>
      <c r="F32" s="51"/>
      <c r="G32" s="96">
        <f t="shared" si="0"/>
        <v>0</v>
      </c>
      <c r="H32" s="96">
        <f t="shared" si="1"/>
        <v>0</v>
      </c>
    </row>
    <row r="33" spans="1:8" ht="17.25" customHeight="1">
      <c r="A33" s="139"/>
      <c r="B33" s="5" t="s">
        <v>165</v>
      </c>
      <c r="C33" s="95" t="s">
        <v>166</v>
      </c>
      <c r="D33" s="51"/>
      <c r="E33" s="51"/>
      <c r="F33" s="51"/>
      <c r="G33" s="96">
        <f t="shared" si="0"/>
        <v>0</v>
      </c>
      <c r="H33" s="96">
        <f t="shared" si="1"/>
        <v>0</v>
      </c>
    </row>
    <row r="34" spans="1:8" ht="17.25" customHeight="1">
      <c r="A34" s="139"/>
      <c r="B34" s="5" t="s">
        <v>173</v>
      </c>
      <c r="C34" s="95" t="s">
        <v>174</v>
      </c>
      <c r="D34" s="51"/>
      <c r="E34" s="51"/>
      <c r="F34" s="51"/>
      <c r="G34" s="96">
        <f t="shared" si="0"/>
        <v>0</v>
      </c>
      <c r="H34" s="96">
        <f t="shared" si="1"/>
        <v>0</v>
      </c>
    </row>
    <row r="35" spans="1:8" ht="17.25" customHeight="1">
      <c r="A35" s="139"/>
      <c r="B35" s="5" t="s">
        <v>177</v>
      </c>
      <c r="C35" s="95" t="s">
        <v>178</v>
      </c>
      <c r="D35" s="51"/>
      <c r="E35" s="51"/>
      <c r="F35" s="51"/>
      <c r="G35" s="96">
        <f t="shared" si="0"/>
        <v>0</v>
      </c>
      <c r="H35" s="96">
        <f t="shared" si="1"/>
        <v>0</v>
      </c>
    </row>
    <row r="36" spans="1:8" ht="17.25" customHeight="1">
      <c r="A36" s="139"/>
      <c r="B36" s="5" t="s">
        <v>181</v>
      </c>
      <c r="C36" s="95" t="s">
        <v>182</v>
      </c>
      <c r="D36" s="51"/>
      <c r="E36" s="51"/>
      <c r="F36" s="51"/>
      <c r="G36" s="96">
        <f t="shared" si="0"/>
        <v>0</v>
      </c>
      <c r="H36" s="96">
        <f t="shared" si="1"/>
        <v>0</v>
      </c>
    </row>
    <row r="37" spans="1:8" ht="17.25" customHeight="1">
      <c r="A37" s="139"/>
      <c r="B37" s="5" t="s">
        <v>185</v>
      </c>
      <c r="C37" s="95" t="s">
        <v>186</v>
      </c>
      <c r="D37" s="51"/>
      <c r="E37" s="51"/>
      <c r="F37" s="51"/>
      <c r="G37" s="96">
        <f t="shared" si="0"/>
        <v>0</v>
      </c>
      <c r="H37" s="96">
        <f t="shared" si="1"/>
        <v>0</v>
      </c>
    </row>
    <row r="38" spans="1:8" ht="17.25" customHeight="1">
      <c r="A38" s="139"/>
      <c r="B38" s="5" t="s">
        <v>189</v>
      </c>
      <c r="C38" s="95" t="s">
        <v>190</v>
      </c>
      <c r="D38" s="51"/>
      <c r="E38" s="51"/>
      <c r="F38" s="51"/>
      <c r="G38" s="96">
        <f t="shared" si="0"/>
        <v>0</v>
      </c>
      <c r="H38" s="96">
        <f t="shared" si="1"/>
        <v>0</v>
      </c>
    </row>
    <row r="39" spans="1:8" ht="17.25" customHeight="1">
      <c r="A39" s="139"/>
      <c r="B39" s="5" t="s">
        <v>193</v>
      </c>
      <c r="C39" s="95" t="s">
        <v>194</v>
      </c>
      <c r="D39" s="51"/>
      <c r="E39" s="51"/>
      <c r="F39" s="51"/>
      <c r="G39" s="96">
        <f t="shared" si="0"/>
        <v>0</v>
      </c>
      <c r="H39" s="96">
        <f t="shared" si="1"/>
        <v>0</v>
      </c>
    </row>
    <row r="40" spans="1:8" ht="17.25" customHeight="1">
      <c r="A40" s="139"/>
      <c r="B40" s="5" t="s">
        <v>197</v>
      </c>
      <c r="C40" s="95" t="s">
        <v>198</v>
      </c>
      <c r="D40" s="51"/>
      <c r="E40" s="51"/>
      <c r="F40" s="51"/>
      <c r="G40" s="96">
        <f t="shared" si="0"/>
        <v>0</v>
      </c>
      <c r="H40" s="96">
        <f t="shared" si="1"/>
        <v>0</v>
      </c>
    </row>
    <row r="41" spans="1:8" ht="15.75" customHeight="1">
      <c r="A41" s="139"/>
      <c r="B41" s="5" t="s">
        <v>201</v>
      </c>
      <c r="C41" s="95" t="s">
        <v>202</v>
      </c>
      <c r="D41" s="51"/>
      <c r="E41" s="51"/>
      <c r="F41" s="51"/>
      <c r="G41" s="96">
        <f t="shared" si="0"/>
        <v>0</v>
      </c>
      <c r="H41" s="96">
        <f t="shared" si="1"/>
        <v>0</v>
      </c>
    </row>
    <row r="42" spans="1:8" ht="17.25" customHeight="1">
      <c r="A42" s="139"/>
      <c r="B42" s="5" t="s">
        <v>209</v>
      </c>
      <c r="C42" s="95" t="s">
        <v>210</v>
      </c>
      <c r="D42" s="51"/>
      <c r="E42" s="51"/>
      <c r="F42" s="51"/>
      <c r="G42" s="96">
        <f t="shared" si="0"/>
        <v>0</v>
      </c>
      <c r="H42" s="96">
        <f t="shared" si="1"/>
        <v>0</v>
      </c>
    </row>
    <row r="43" spans="1:8" ht="17.25" customHeight="1">
      <c r="A43" s="139"/>
      <c r="B43" s="5" t="s">
        <v>213</v>
      </c>
      <c r="C43" s="95" t="s">
        <v>214</v>
      </c>
      <c r="D43" s="51"/>
      <c r="E43" s="51"/>
      <c r="F43" s="51"/>
      <c r="G43" s="96">
        <f t="shared" si="0"/>
        <v>0</v>
      </c>
      <c r="H43" s="96">
        <f t="shared" si="1"/>
        <v>0</v>
      </c>
    </row>
    <row r="44" spans="1:8" ht="17.25" customHeight="1">
      <c r="A44" s="139"/>
      <c r="B44" s="5" t="s">
        <v>217</v>
      </c>
      <c r="C44" s="95" t="s">
        <v>218</v>
      </c>
      <c r="D44" s="51"/>
      <c r="E44" s="51"/>
      <c r="F44" s="51"/>
      <c r="G44" s="96">
        <f t="shared" si="0"/>
        <v>0</v>
      </c>
      <c r="H44" s="96">
        <f t="shared" si="1"/>
        <v>0</v>
      </c>
    </row>
    <row r="45" spans="1:8" ht="17.25" customHeight="1">
      <c r="A45" s="139"/>
      <c r="B45" s="5" t="s">
        <v>225</v>
      </c>
      <c r="C45" s="95" t="s">
        <v>226</v>
      </c>
      <c r="D45" s="51"/>
      <c r="E45" s="51"/>
      <c r="F45" s="51"/>
      <c r="G45" s="96">
        <f t="shared" si="0"/>
        <v>0</v>
      </c>
      <c r="H45" s="96">
        <f t="shared" si="1"/>
        <v>0</v>
      </c>
    </row>
    <row r="46" spans="1:8" ht="17.25" customHeight="1">
      <c r="A46" s="139"/>
      <c r="B46" s="5" t="s">
        <v>229</v>
      </c>
      <c r="C46" s="95" t="s">
        <v>222</v>
      </c>
      <c r="D46" s="51"/>
      <c r="E46" s="51"/>
      <c r="F46" s="51"/>
      <c r="G46" s="96">
        <f t="shared" si="0"/>
        <v>0</v>
      </c>
      <c r="H46" s="96">
        <f t="shared" si="1"/>
        <v>0</v>
      </c>
    </row>
    <row r="47" spans="1:8" ht="17.25" customHeight="1">
      <c r="A47" s="139"/>
      <c r="B47" s="9"/>
      <c r="C47" s="98"/>
      <c r="D47" s="6"/>
      <c r="E47" s="6"/>
      <c r="F47" s="6"/>
      <c r="G47" s="99"/>
      <c r="H47" s="99"/>
    </row>
    <row r="48" spans="1:8" ht="17.25" customHeight="1">
      <c r="A48" s="139"/>
      <c r="B48" s="10"/>
      <c r="C48" s="100"/>
      <c r="D48" s="6"/>
      <c r="E48" s="6"/>
      <c r="F48" s="6"/>
      <c r="G48" s="99"/>
      <c r="H48" s="99"/>
    </row>
    <row r="49" spans="1:8" ht="17.25" customHeight="1">
      <c r="A49" s="139"/>
      <c r="B49" s="11"/>
      <c r="C49" s="101"/>
      <c r="D49" s="6"/>
      <c r="E49" s="6"/>
      <c r="F49" s="6"/>
      <c r="G49" s="99"/>
      <c r="H49" s="99"/>
    </row>
    <row r="50" spans="1:8" ht="17.25" customHeight="1">
      <c r="A50" s="139"/>
      <c r="B50" s="12"/>
      <c r="C50" s="102"/>
      <c r="D50" s="6"/>
      <c r="E50" s="6"/>
      <c r="F50" s="6"/>
      <c r="G50" s="99"/>
      <c r="H50" s="99"/>
    </row>
    <row r="51" spans="1:8" ht="17.25" customHeight="1">
      <c r="A51" s="139"/>
      <c r="B51" s="13"/>
      <c r="C51" s="103"/>
      <c r="D51" s="6"/>
      <c r="E51" s="6"/>
      <c r="F51" s="6"/>
      <c r="G51" s="99"/>
      <c r="H51" s="99"/>
    </row>
    <row r="52" spans="1:8" ht="17.25" customHeight="1">
      <c r="A52" s="139"/>
      <c r="B52" s="14"/>
      <c r="C52" s="104"/>
      <c r="D52" s="6"/>
      <c r="E52" s="6"/>
      <c r="F52" s="6"/>
      <c r="G52" s="99"/>
      <c r="H52" s="99"/>
    </row>
    <row r="53" spans="1:8" ht="17.25" customHeight="1">
      <c r="A53" s="139"/>
      <c r="B53" s="5" t="s">
        <v>638</v>
      </c>
      <c r="C53" s="5" t="s">
        <v>639</v>
      </c>
      <c r="D53" s="51"/>
      <c r="E53" s="51"/>
      <c r="F53" s="50"/>
      <c r="G53" s="96">
        <f t="shared" ref="G53:G116" si="2">IFERROR($F53/D53,)</f>
        <v>0</v>
      </c>
      <c r="H53" s="96">
        <f t="shared" ref="H53:H116" si="3">IFERROR($F53/E53,)</f>
        <v>0</v>
      </c>
    </row>
    <row r="54" spans="1:8" ht="17.25" customHeight="1">
      <c r="A54" s="139"/>
      <c r="B54" s="5" t="s">
        <v>656</v>
      </c>
      <c r="C54" s="5" t="s">
        <v>657</v>
      </c>
      <c r="D54" s="51"/>
      <c r="E54" s="51"/>
      <c r="F54" s="51"/>
      <c r="G54" s="96">
        <f t="shared" si="2"/>
        <v>0</v>
      </c>
      <c r="H54" s="96">
        <f t="shared" si="3"/>
        <v>0</v>
      </c>
    </row>
    <row r="55" spans="1:8" ht="17.25" customHeight="1">
      <c r="A55" s="139"/>
      <c r="B55" s="5" t="s">
        <v>664</v>
      </c>
      <c r="C55" s="5" t="s">
        <v>665</v>
      </c>
      <c r="D55" s="51">
        <v>16651</v>
      </c>
      <c r="E55" s="51">
        <v>15267</v>
      </c>
      <c r="F55" s="86">
        <f>$E$287</f>
        <v>13019</v>
      </c>
      <c r="G55" s="96">
        <f t="shared" si="2"/>
        <v>0.78187496246471688</v>
      </c>
      <c r="H55" s="96">
        <f t="shared" si="3"/>
        <v>0.85275430667452679</v>
      </c>
    </row>
    <row r="56" spans="1:8" ht="17.25" customHeight="1">
      <c r="A56" s="139"/>
      <c r="B56" s="5" t="s">
        <v>670</v>
      </c>
      <c r="C56" s="5" t="s">
        <v>671</v>
      </c>
      <c r="D56" s="51"/>
      <c r="E56" s="51">
        <v>3929</v>
      </c>
      <c r="F56" s="51"/>
      <c r="G56" s="96">
        <f t="shared" si="2"/>
        <v>0</v>
      </c>
      <c r="H56" s="96">
        <f t="shared" si="3"/>
        <v>0</v>
      </c>
    </row>
    <row r="57" spans="1:8" ht="13.5" customHeight="1">
      <c r="A57" s="139" t="s">
        <v>692</v>
      </c>
      <c r="B57" s="5" t="s">
        <v>38</v>
      </c>
      <c r="C57" s="5" t="s">
        <v>39</v>
      </c>
      <c r="D57" s="51"/>
      <c r="E57" s="51"/>
      <c r="F57" s="51"/>
      <c r="G57" s="96">
        <f t="shared" si="2"/>
        <v>0</v>
      </c>
      <c r="H57" s="96">
        <f t="shared" si="3"/>
        <v>0</v>
      </c>
    </row>
    <row r="58" spans="1:8" ht="13.5" customHeight="1">
      <c r="A58" s="139"/>
      <c r="B58" s="5" t="s">
        <v>42</v>
      </c>
      <c r="C58" s="5" t="s">
        <v>43</v>
      </c>
      <c r="D58" s="51"/>
      <c r="E58" s="51"/>
      <c r="F58" s="51"/>
      <c r="G58" s="96">
        <f t="shared" si="2"/>
        <v>0</v>
      </c>
      <c r="H58" s="96">
        <f t="shared" si="3"/>
        <v>0</v>
      </c>
    </row>
    <row r="59" spans="1:8" ht="13.5" customHeight="1">
      <c r="A59" s="139"/>
      <c r="B59" s="5" t="s">
        <v>46</v>
      </c>
      <c r="C59" s="5" t="s">
        <v>47</v>
      </c>
      <c r="D59" s="51"/>
      <c r="E59" s="51"/>
      <c r="F59" s="51"/>
      <c r="G59" s="96">
        <f t="shared" si="2"/>
        <v>0</v>
      </c>
      <c r="H59" s="96">
        <f t="shared" si="3"/>
        <v>0</v>
      </c>
    </row>
    <row r="60" spans="1:8" ht="13.5" customHeight="1">
      <c r="A60" s="139"/>
      <c r="B60" s="5" t="s">
        <v>50</v>
      </c>
      <c r="C60" s="5" t="s">
        <v>51</v>
      </c>
      <c r="D60" s="51"/>
      <c r="E60" s="51"/>
      <c r="F60" s="51"/>
      <c r="G60" s="96">
        <f t="shared" si="2"/>
        <v>0</v>
      </c>
      <c r="H60" s="96">
        <f t="shared" si="3"/>
        <v>0</v>
      </c>
    </row>
    <row r="61" spans="1:8" ht="13.5" customHeight="1">
      <c r="A61" s="139"/>
      <c r="B61" s="5" t="s">
        <v>54</v>
      </c>
      <c r="C61" s="5" t="s">
        <v>55</v>
      </c>
      <c r="D61" s="51"/>
      <c r="E61" s="51"/>
      <c r="F61" s="51"/>
      <c r="G61" s="96">
        <f t="shared" si="2"/>
        <v>0</v>
      </c>
      <c r="H61" s="96">
        <f t="shared" si="3"/>
        <v>0</v>
      </c>
    </row>
    <row r="62" spans="1:8" ht="13.5" customHeight="1">
      <c r="A62" s="139"/>
      <c r="B62" s="5" t="s">
        <v>58</v>
      </c>
      <c r="C62" s="5" t="s">
        <v>59</v>
      </c>
      <c r="D62" s="51"/>
      <c r="E62" s="51"/>
      <c r="F62" s="51"/>
      <c r="G62" s="96">
        <f t="shared" si="2"/>
        <v>0</v>
      </c>
      <c r="H62" s="96">
        <f t="shared" si="3"/>
        <v>0</v>
      </c>
    </row>
    <row r="63" spans="1:8" ht="13.5" customHeight="1">
      <c r="A63" s="139"/>
      <c r="B63" s="5" t="s">
        <v>70</v>
      </c>
      <c r="C63" s="5" t="s">
        <v>71</v>
      </c>
      <c r="D63" s="51"/>
      <c r="E63" s="51"/>
      <c r="F63" s="51"/>
      <c r="G63" s="96">
        <f t="shared" si="2"/>
        <v>0</v>
      </c>
      <c r="H63" s="96">
        <f t="shared" si="3"/>
        <v>0</v>
      </c>
    </row>
    <row r="64" spans="1:8" ht="13.5" customHeight="1">
      <c r="A64" s="139"/>
      <c r="B64" s="5" t="s">
        <v>74</v>
      </c>
      <c r="C64" s="5" t="s">
        <v>75</v>
      </c>
      <c r="D64" s="51"/>
      <c r="E64" s="51"/>
      <c r="F64" s="51"/>
      <c r="G64" s="96">
        <f t="shared" si="2"/>
        <v>0</v>
      </c>
      <c r="H64" s="96">
        <f t="shared" si="3"/>
        <v>0</v>
      </c>
    </row>
    <row r="65" spans="1:8" ht="13.5" customHeight="1">
      <c r="A65" s="139"/>
      <c r="B65" s="5" t="s">
        <v>78</v>
      </c>
      <c r="C65" s="5" t="s">
        <v>79</v>
      </c>
      <c r="D65" s="51"/>
      <c r="E65" s="51"/>
      <c r="F65" s="51"/>
      <c r="G65" s="96">
        <f t="shared" si="2"/>
        <v>0</v>
      </c>
      <c r="H65" s="96">
        <f t="shared" si="3"/>
        <v>0</v>
      </c>
    </row>
    <row r="66" spans="1:8" ht="13.5" customHeight="1">
      <c r="A66" s="139"/>
      <c r="B66" s="5" t="s">
        <v>82</v>
      </c>
      <c r="C66" s="5" t="s">
        <v>83</v>
      </c>
      <c r="D66" s="51"/>
      <c r="E66" s="51"/>
      <c r="F66" s="51"/>
      <c r="G66" s="96">
        <f t="shared" si="2"/>
        <v>0</v>
      </c>
      <c r="H66" s="96">
        <f t="shared" si="3"/>
        <v>0</v>
      </c>
    </row>
    <row r="67" spans="1:8" ht="13.5" customHeight="1">
      <c r="A67" s="139"/>
      <c r="B67" s="5" t="s">
        <v>86</v>
      </c>
      <c r="C67" s="7" t="s">
        <v>87</v>
      </c>
      <c r="D67" s="51"/>
      <c r="E67" s="51">
        <v>16</v>
      </c>
      <c r="F67" s="51"/>
      <c r="G67" s="96">
        <f t="shared" si="2"/>
        <v>0</v>
      </c>
      <c r="H67" s="96">
        <f t="shared" si="3"/>
        <v>0</v>
      </c>
    </row>
    <row r="68" spans="1:8" ht="13.5" customHeight="1">
      <c r="A68" s="139"/>
      <c r="B68" s="5" t="s">
        <v>94</v>
      </c>
      <c r="C68" s="5" t="s">
        <v>95</v>
      </c>
      <c r="D68" s="51"/>
      <c r="E68" s="51"/>
      <c r="F68" s="51"/>
      <c r="G68" s="96">
        <f t="shared" si="2"/>
        <v>0</v>
      </c>
      <c r="H68" s="96">
        <f t="shared" si="3"/>
        <v>0</v>
      </c>
    </row>
    <row r="69" spans="1:8" ht="13.5" customHeight="1">
      <c r="A69" s="139"/>
      <c r="B69" s="5" t="s">
        <v>98</v>
      </c>
      <c r="C69" s="5" t="s">
        <v>99</v>
      </c>
      <c r="D69" s="51"/>
      <c r="E69" s="51"/>
      <c r="F69" s="51"/>
      <c r="G69" s="96">
        <f t="shared" si="2"/>
        <v>0</v>
      </c>
      <c r="H69" s="96">
        <f t="shared" si="3"/>
        <v>0</v>
      </c>
    </row>
    <row r="70" spans="1:8" ht="13.5" customHeight="1">
      <c r="A70" s="139"/>
      <c r="B70" s="5" t="s">
        <v>102</v>
      </c>
      <c r="C70" s="5" t="s">
        <v>103</v>
      </c>
      <c r="D70" s="51"/>
      <c r="E70" s="51"/>
      <c r="F70" s="51"/>
      <c r="G70" s="96">
        <f t="shared" si="2"/>
        <v>0</v>
      </c>
      <c r="H70" s="96">
        <f t="shared" si="3"/>
        <v>0</v>
      </c>
    </row>
    <row r="71" spans="1:8" ht="13.5" customHeight="1">
      <c r="A71" s="139"/>
      <c r="B71" s="5" t="s">
        <v>106</v>
      </c>
      <c r="C71" s="5" t="s">
        <v>107</v>
      </c>
      <c r="D71" s="51"/>
      <c r="E71" s="51"/>
      <c r="F71" s="51"/>
      <c r="G71" s="96">
        <f t="shared" si="2"/>
        <v>0</v>
      </c>
      <c r="H71" s="96">
        <f t="shared" si="3"/>
        <v>0</v>
      </c>
    </row>
    <row r="72" spans="1:8" ht="13.5" customHeight="1">
      <c r="A72" s="139"/>
      <c r="B72" s="5" t="s">
        <v>110</v>
      </c>
      <c r="C72" s="5" t="s">
        <v>111</v>
      </c>
      <c r="D72" s="51"/>
      <c r="E72" s="51"/>
      <c r="F72" s="51"/>
      <c r="G72" s="96">
        <f t="shared" si="2"/>
        <v>0</v>
      </c>
      <c r="H72" s="96">
        <f t="shared" si="3"/>
        <v>0</v>
      </c>
    </row>
    <row r="73" spans="1:8" ht="13.5" customHeight="1">
      <c r="A73" s="139"/>
      <c r="B73" s="5" t="s">
        <v>118</v>
      </c>
      <c r="C73" s="5" t="s">
        <v>119</v>
      </c>
      <c r="D73" s="51"/>
      <c r="E73" s="51"/>
      <c r="F73" s="51"/>
      <c r="G73" s="96">
        <f t="shared" si="2"/>
        <v>0</v>
      </c>
      <c r="H73" s="96">
        <f t="shared" si="3"/>
        <v>0</v>
      </c>
    </row>
    <row r="74" spans="1:8" ht="13.5" customHeight="1">
      <c r="A74" s="139"/>
      <c r="B74" s="5" t="s">
        <v>122</v>
      </c>
      <c r="C74" s="5" t="s">
        <v>123</v>
      </c>
      <c r="D74" s="51"/>
      <c r="E74" s="51"/>
      <c r="F74" s="51"/>
      <c r="G74" s="96">
        <f t="shared" si="2"/>
        <v>0</v>
      </c>
      <c r="H74" s="96">
        <f t="shared" si="3"/>
        <v>0</v>
      </c>
    </row>
    <row r="75" spans="1:8" ht="13.5" customHeight="1">
      <c r="A75" s="139"/>
      <c r="B75" s="5" t="s">
        <v>134</v>
      </c>
      <c r="C75" s="7" t="s">
        <v>135</v>
      </c>
      <c r="D75" s="51"/>
      <c r="E75" s="51"/>
      <c r="F75" s="51"/>
      <c r="G75" s="96">
        <f t="shared" si="2"/>
        <v>0</v>
      </c>
      <c r="H75" s="96">
        <f t="shared" si="3"/>
        <v>0</v>
      </c>
    </row>
    <row r="76" spans="1:8" ht="13.5" customHeight="1">
      <c r="A76" s="139"/>
      <c r="B76" s="5" t="s">
        <v>138</v>
      </c>
      <c r="C76" s="7" t="s">
        <v>139</v>
      </c>
      <c r="D76" s="51"/>
      <c r="E76" s="51"/>
      <c r="F76" s="51"/>
      <c r="G76" s="96">
        <f t="shared" si="2"/>
        <v>0</v>
      </c>
      <c r="H76" s="96">
        <f t="shared" si="3"/>
        <v>0</v>
      </c>
    </row>
    <row r="77" spans="1:8" ht="13.5" customHeight="1">
      <c r="A77" s="139"/>
      <c r="B77" s="5" t="s">
        <v>142</v>
      </c>
      <c r="C77" s="5" t="s">
        <v>143</v>
      </c>
      <c r="D77" s="51"/>
      <c r="E77" s="51"/>
      <c r="F77" s="51"/>
      <c r="G77" s="96">
        <f t="shared" si="2"/>
        <v>0</v>
      </c>
      <c r="H77" s="96">
        <f t="shared" si="3"/>
        <v>0</v>
      </c>
    </row>
    <row r="78" spans="1:8" ht="13.5" customHeight="1">
      <c r="A78" s="139"/>
      <c r="B78" s="5" t="s">
        <v>150</v>
      </c>
      <c r="C78" s="5" t="s">
        <v>135</v>
      </c>
      <c r="D78" s="51">
        <v>456</v>
      </c>
      <c r="E78" s="51"/>
      <c r="F78" s="51"/>
      <c r="G78" s="96">
        <f t="shared" si="2"/>
        <v>0</v>
      </c>
      <c r="H78" s="96">
        <f t="shared" si="3"/>
        <v>0</v>
      </c>
    </row>
    <row r="79" spans="1:8" ht="13.5" customHeight="1">
      <c r="A79" s="139"/>
      <c r="B79" s="5" t="s">
        <v>153</v>
      </c>
      <c r="C79" s="5" t="s">
        <v>139</v>
      </c>
      <c r="D79" s="51">
        <v>500</v>
      </c>
      <c r="E79" s="51"/>
      <c r="F79" s="51"/>
      <c r="G79" s="96">
        <f t="shared" si="2"/>
        <v>0</v>
      </c>
      <c r="H79" s="96">
        <f t="shared" si="3"/>
        <v>0</v>
      </c>
    </row>
    <row r="80" spans="1:8" ht="13.5" customHeight="1">
      <c r="A80" s="139"/>
      <c r="B80" s="5" t="s">
        <v>156</v>
      </c>
      <c r="C80" s="5" t="s">
        <v>157</v>
      </c>
      <c r="D80" s="51"/>
      <c r="E80" s="51"/>
      <c r="F80" s="51"/>
      <c r="G80" s="96">
        <f t="shared" si="2"/>
        <v>0</v>
      </c>
      <c r="H80" s="96">
        <f t="shared" si="3"/>
        <v>0</v>
      </c>
    </row>
    <row r="81" spans="1:8" ht="13.5" customHeight="1">
      <c r="A81" s="139"/>
      <c r="B81" s="5" t="s">
        <v>164</v>
      </c>
      <c r="C81" s="5" t="s">
        <v>139</v>
      </c>
      <c r="D81" s="51"/>
      <c r="E81" s="51"/>
      <c r="F81" s="51"/>
      <c r="G81" s="96">
        <f t="shared" si="2"/>
        <v>0</v>
      </c>
      <c r="H81" s="96">
        <f t="shared" si="3"/>
        <v>0</v>
      </c>
    </row>
    <row r="82" spans="1:8" ht="13.5" customHeight="1">
      <c r="A82" s="139"/>
      <c r="B82" s="5" t="s">
        <v>167</v>
      </c>
      <c r="C82" s="5" t="s">
        <v>168</v>
      </c>
      <c r="D82" s="51"/>
      <c r="E82" s="51"/>
      <c r="F82" s="51"/>
      <c r="G82" s="96">
        <f t="shared" si="2"/>
        <v>0</v>
      </c>
      <c r="H82" s="96">
        <f t="shared" si="3"/>
        <v>0</v>
      </c>
    </row>
    <row r="83" spans="1:8" ht="13.5" customHeight="1">
      <c r="A83" s="139"/>
      <c r="B83" s="5" t="s">
        <v>179</v>
      </c>
      <c r="C83" s="5" t="s">
        <v>180</v>
      </c>
      <c r="D83" s="51"/>
      <c r="E83" s="51"/>
      <c r="F83" s="51"/>
      <c r="G83" s="96">
        <f t="shared" si="2"/>
        <v>0</v>
      </c>
      <c r="H83" s="96">
        <f t="shared" si="3"/>
        <v>0</v>
      </c>
    </row>
    <row r="84" spans="1:8" ht="13.5" customHeight="1">
      <c r="A84" s="139"/>
      <c r="B84" s="5" t="s">
        <v>183</v>
      </c>
      <c r="C84" s="5" t="s">
        <v>184</v>
      </c>
      <c r="D84" s="51"/>
      <c r="E84" s="51"/>
      <c r="F84" s="51"/>
      <c r="G84" s="96">
        <f t="shared" si="2"/>
        <v>0</v>
      </c>
      <c r="H84" s="96">
        <f t="shared" si="3"/>
        <v>0</v>
      </c>
    </row>
    <row r="85" spans="1:8" ht="13.5" customHeight="1">
      <c r="A85" s="139"/>
      <c r="B85" s="5" t="s">
        <v>187</v>
      </c>
      <c r="C85" s="5" t="s">
        <v>188</v>
      </c>
      <c r="D85" s="51"/>
      <c r="E85" s="51"/>
      <c r="F85" s="51"/>
      <c r="G85" s="96">
        <f t="shared" si="2"/>
        <v>0</v>
      </c>
      <c r="H85" s="96">
        <f t="shared" si="3"/>
        <v>0</v>
      </c>
    </row>
    <row r="86" spans="1:8" ht="13.5" customHeight="1">
      <c r="A86" s="139"/>
      <c r="B86" s="5" t="s">
        <v>191</v>
      </c>
      <c r="C86" s="5" t="s">
        <v>192</v>
      </c>
      <c r="D86" s="51"/>
      <c r="E86" s="51"/>
      <c r="F86" s="51"/>
      <c r="G86" s="96">
        <f t="shared" si="2"/>
        <v>0</v>
      </c>
      <c r="H86" s="96">
        <f t="shared" si="3"/>
        <v>0</v>
      </c>
    </row>
    <row r="87" spans="1:8" ht="13.5" customHeight="1">
      <c r="A87" s="139"/>
      <c r="B87" s="5" t="s">
        <v>199</v>
      </c>
      <c r="C87" s="5" t="s">
        <v>200</v>
      </c>
      <c r="D87" s="51"/>
      <c r="E87" s="51"/>
      <c r="F87" s="51"/>
      <c r="G87" s="96">
        <f t="shared" si="2"/>
        <v>0</v>
      </c>
      <c r="H87" s="96">
        <f t="shared" si="3"/>
        <v>0</v>
      </c>
    </row>
    <row r="88" spans="1:8" ht="13.5" customHeight="1">
      <c r="A88" s="139"/>
      <c r="B88" s="5" t="s">
        <v>203</v>
      </c>
      <c r="C88" s="5" t="s">
        <v>204</v>
      </c>
      <c r="D88" s="51"/>
      <c r="E88" s="51"/>
      <c r="F88" s="51"/>
      <c r="G88" s="96">
        <f t="shared" si="2"/>
        <v>0</v>
      </c>
      <c r="H88" s="96">
        <f t="shared" si="3"/>
        <v>0</v>
      </c>
    </row>
    <row r="89" spans="1:8" ht="13.5" customHeight="1">
      <c r="A89" s="139"/>
      <c r="B89" s="5" t="s">
        <v>207</v>
      </c>
      <c r="C89" s="5" t="s">
        <v>208</v>
      </c>
      <c r="D89" s="51"/>
      <c r="E89" s="51"/>
      <c r="F89" s="51"/>
      <c r="G89" s="96">
        <f t="shared" si="2"/>
        <v>0</v>
      </c>
      <c r="H89" s="96">
        <f t="shared" si="3"/>
        <v>0</v>
      </c>
    </row>
    <row r="90" spans="1:8" ht="13.5" customHeight="1">
      <c r="A90" s="139"/>
      <c r="B90" s="5" t="s">
        <v>211</v>
      </c>
      <c r="C90" s="5" t="s">
        <v>212</v>
      </c>
      <c r="D90" s="51"/>
      <c r="E90" s="51"/>
      <c r="F90" s="51"/>
      <c r="G90" s="96">
        <f t="shared" si="2"/>
        <v>0</v>
      </c>
      <c r="H90" s="96">
        <f t="shared" si="3"/>
        <v>0</v>
      </c>
    </row>
    <row r="91" spans="1:8" ht="13.5" customHeight="1">
      <c r="A91" s="139"/>
      <c r="B91" s="5" t="s">
        <v>223</v>
      </c>
      <c r="C91" s="5" t="s">
        <v>224</v>
      </c>
      <c r="D91" s="51">
        <v>32000</v>
      </c>
      <c r="E91" s="51">
        <v>14947</v>
      </c>
      <c r="F91" s="51">
        <v>19015</v>
      </c>
      <c r="G91" s="96">
        <f t="shared" si="2"/>
        <v>0.59421875000000002</v>
      </c>
      <c r="H91" s="96">
        <f t="shared" si="3"/>
        <v>1.2721616377868468</v>
      </c>
    </row>
    <row r="92" spans="1:8" ht="13.5" customHeight="1">
      <c r="A92" s="139"/>
      <c r="B92" s="5" t="s">
        <v>227</v>
      </c>
      <c r="C92" s="5" t="s">
        <v>228</v>
      </c>
      <c r="D92" s="51"/>
      <c r="E92" s="51"/>
      <c r="F92" s="51"/>
      <c r="G92" s="96">
        <f t="shared" si="2"/>
        <v>0</v>
      </c>
      <c r="H92" s="96">
        <f t="shared" si="3"/>
        <v>0</v>
      </c>
    </row>
    <row r="93" spans="1:8" ht="13.5" customHeight="1">
      <c r="A93" s="139"/>
      <c r="B93" s="5" t="s">
        <v>230</v>
      </c>
      <c r="C93" s="5" t="s">
        <v>231</v>
      </c>
      <c r="D93" s="51">
        <v>11862</v>
      </c>
      <c r="E93" s="51"/>
      <c r="F93" s="51"/>
      <c r="G93" s="96">
        <f t="shared" si="2"/>
        <v>0</v>
      </c>
      <c r="H93" s="96">
        <f t="shared" si="3"/>
        <v>0</v>
      </c>
    </row>
    <row r="94" spans="1:8" ht="13.5" customHeight="1">
      <c r="A94" s="139"/>
      <c r="B94" s="5" t="s">
        <v>232</v>
      </c>
      <c r="C94" s="5" t="s">
        <v>233</v>
      </c>
      <c r="D94" s="51"/>
      <c r="E94" s="51"/>
      <c r="F94" s="51"/>
      <c r="G94" s="96">
        <f t="shared" si="2"/>
        <v>0</v>
      </c>
      <c r="H94" s="96">
        <f t="shared" si="3"/>
        <v>0</v>
      </c>
    </row>
    <row r="95" spans="1:8" ht="13.5" customHeight="1">
      <c r="A95" s="139"/>
      <c r="B95" s="5" t="s">
        <v>234</v>
      </c>
      <c r="C95" s="5" t="s">
        <v>235</v>
      </c>
      <c r="D95" s="51"/>
      <c r="E95" s="51"/>
      <c r="F95" s="51"/>
      <c r="G95" s="96">
        <f t="shared" si="2"/>
        <v>0</v>
      </c>
      <c r="H95" s="96">
        <f t="shared" si="3"/>
        <v>0</v>
      </c>
    </row>
    <row r="96" spans="1:8" ht="13.5" customHeight="1">
      <c r="A96" s="139"/>
      <c r="B96" s="5" t="s">
        <v>236</v>
      </c>
      <c r="C96" s="5" t="s">
        <v>237</v>
      </c>
      <c r="D96" s="51"/>
      <c r="E96" s="51"/>
      <c r="F96" s="51"/>
      <c r="G96" s="96">
        <f t="shared" si="2"/>
        <v>0</v>
      </c>
      <c r="H96" s="96">
        <f t="shared" si="3"/>
        <v>0</v>
      </c>
    </row>
    <row r="97" spans="1:8" ht="13.5" customHeight="1">
      <c r="A97" s="139"/>
      <c r="B97" s="5" t="s">
        <v>238</v>
      </c>
      <c r="C97" s="5" t="s">
        <v>239</v>
      </c>
      <c r="D97" s="51"/>
      <c r="E97" s="51"/>
      <c r="F97" s="51"/>
      <c r="G97" s="96">
        <f t="shared" si="2"/>
        <v>0</v>
      </c>
      <c r="H97" s="96">
        <f t="shared" si="3"/>
        <v>0</v>
      </c>
    </row>
    <row r="98" spans="1:8" ht="13.5" customHeight="1">
      <c r="A98" s="139"/>
      <c r="B98" s="5" t="s">
        <v>240</v>
      </c>
      <c r="C98" s="5" t="s">
        <v>241</v>
      </c>
      <c r="D98" s="51"/>
      <c r="E98" s="51"/>
      <c r="F98" s="51"/>
      <c r="G98" s="96">
        <f t="shared" si="2"/>
        <v>0</v>
      </c>
      <c r="H98" s="96">
        <f t="shared" si="3"/>
        <v>0</v>
      </c>
    </row>
    <row r="99" spans="1:8" ht="13.5" customHeight="1">
      <c r="A99" s="139"/>
      <c r="B99" s="5" t="s">
        <v>242</v>
      </c>
      <c r="C99" s="5" t="s">
        <v>243</v>
      </c>
      <c r="D99" s="51"/>
      <c r="E99" s="51"/>
      <c r="F99" s="51"/>
      <c r="G99" s="96">
        <f t="shared" si="2"/>
        <v>0</v>
      </c>
      <c r="H99" s="96">
        <f t="shared" si="3"/>
        <v>0</v>
      </c>
    </row>
    <row r="100" spans="1:8" ht="13.5" customHeight="1">
      <c r="A100" s="139"/>
      <c r="B100" s="5" t="s">
        <v>244</v>
      </c>
      <c r="C100" s="5" t="s">
        <v>245</v>
      </c>
      <c r="D100" s="51"/>
      <c r="E100" s="51"/>
      <c r="F100" s="51"/>
      <c r="G100" s="96">
        <f t="shared" si="2"/>
        <v>0</v>
      </c>
      <c r="H100" s="96">
        <f t="shared" si="3"/>
        <v>0</v>
      </c>
    </row>
    <row r="101" spans="1:8" ht="13.5" customHeight="1">
      <c r="A101" s="139"/>
      <c r="B101" s="5" t="s">
        <v>246</v>
      </c>
      <c r="C101" s="5" t="s">
        <v>247</v>
      </c>
      <c r="D101" s="51"/>
      <c r="E101" s="51"/>
      <c r="F101" s="51"/>
      <c r="G101" s="96">
        <f t="shared" si="2"/>
        <v>0</v>
      </c>
      <c r="H101" s="96">
        <f t="shared" si="3"/>
        <v>0</v>
      </c>
    </row>
    <row r="102" spans="1:8" ht="13.5" customHeight="1">
      <c r="A102" s="139"/>
      <c r="B102" s="5" t="s">
        <v>248</v>
      </c>
      <c r="C102" s="5" t="s">
        <v>249</v>
      </c>
      <c r="D102" s="51"/>
      <c r="E102" s="51"/>
      <c r="F102" s="51"/>
      <c r="G102" s="96">
        <f t="shared" si="2"/>
        <v>0</v>
      </c>
      <c r="H102" s="96">
        <f t="shared" si="3"/>
        <v>0</v>
      </c>
    </row>
    <row r="103" spans="1:8" ht="13.5" customHeight="1">
      <c r="A103" s="139"/>
      <c r="B103" s="5" t="s">
        <v>250</v>
      </c>
      <c r="C103" s="5" t="s">
        <v>251</v>
      </c>
      <c r="D103" s="51"/>
      <c r="E103" s="51"/>
      <c r="F103" s="51"/>
      <c r="G103" s="96">
        <f t="shared" si="2"/>
        <v>0</v>
      </c>
      <c r="H103" s="96">
        <f t="shared" si="3"/>
        <v>0</v>
      </c>
    </row>
    <row r="104" spans="1:8" ht="13.5" customHeight="1">
      <c r="A104" s="139"/>
      <c r="B104" s="5" t="s">
        <v>252</v>
      </c>
      <c r="C104" s="5" t="s">
        <v>253</v>
      </c>
      <c r="D104" s="51"/>
      <c r="E104" s="51"/>
      <c r="F104" s="51">
        <v>2000</v>
      </c>
      <c r="G104" s="96">
        <f t="shared" si="2"/>
        <v>0</v>
      </c>
      <c r="H104" s="96">
        <f t="shared" si="3"/>
        <v>0</v>
      </c>
    </row>
    <row r="105" spans="1:8" ht="13.5" customHeight="1">
      <c r="A105" s="139"/>
      <c r="B105" s="5" t="s">
        <v>254</v>
      </c>
      <c r="C105" s="5" t="s">
        <v>255</v>
      </c>
      <c r="D105" s="51"/>
      <c r="E105" s="51"/>
      <c r="F105" s="51"/>
      <c r="G105" s="96">
        <f t="shared" si="2"/>
        <v>0</v>
      </c>
      <c r="H105" s="96">
        <f t="shared" si="3"/>
        <v>0</v>
      </c>
    </row>
    <row r="106" spans="1:8" ht="13.5" customHeight="1">
      <c r="A106" s="139"/>
      <c r="B106" s="5" t="s">
        <v>258</v>
      </c>
      <c r="C106" s="5" t="s">
        <v>224</v>
      </c>
      <c r="D106" s="51"/>
      <c r="E106" s="51"/>
      <c r="F106" s="51"/>
      <c r="G106" s="96">
        <f t="shared" si="2"/>
        <v>0</v>
      </c>
      <c r="H106" s="96">
        <f t="shared" si="3"/>
        <v>0</v>
      </c>
    </row>
    <row r="107" spans="1:8" ht="13.5" customHeight="1">
      <c r="A107" s="139"/>
      <c r="B107" s="5" t="s">
        <v>259</v>
      </c>
      <c r="C107" s="5" t="s">
        <v>228</v>
      </c>
      <c r="D107" s="51"/>
      <c r="E107" s="51"/>
      <c r="F107" s="51"/>
      <c r="G107" s="96">
        <f t="shared" si="2"/>
        <v>0</v>
      </c>
      <c r="H107" s="96">
        <f t="shared" si="3"/>
        <v>0</v>
      </c>
    </row>
    <row r="108" spans="1:8" ht="13.5" customHeight="1">
      <c r="A108" s="139"/>
      <c r="B108" s="5" t="s">
        <v>260</v>
      </c>
      <c r="C108" s="5" t="s">
        <v>261</v>
      </c>
      <c r="D108" s="51"/>
      <c r="E108" s="51"/>
      <c r="F108" s="51"/>
      <c r="G108" s="96">
        <f t="shared" si="2"/>
        <v>0</v>
      </c>
      <c r="H108" s="96">
        <f t="shared" si="3"/>
        <v>0</v>
      </c>
    </row>
    <row r="109" spans="1:8" ht="13.5" customHeight="1">
      <c r="A109" s="139"/>
      <c r="B109" s="5" t="s">
        <v>262</v>
      </c>
      <c r="C109" s="5" t="s">
        <v>263</v>
      </c>
      <c r="D109" s="51"/>
      <c r="E109" s="51"/>
      <c r="F109" s="51"/>
      <c r="G109" s="96">
        <f t="shared" si="2"/>
        <v>0</v>
      </c>
      <c r="H109" s="96">
        <f t="shared" si="3"/>
        <v>0</v>
      </c>
    </row>
    <row r="110" spans="1:8" ht="13.5" customHeight="1">
      <c r="A110" s="139"/>
      <c r="B110" s="5" t="s">
        <v>266</v>
      </c>
      <c r="C110" s="5" t="s">
        <v>267</v>
      </c>
      <c r="D110" s="51"/>
      <c r="E110" s="51"/>
      <c r="F110" s="51"/>
      <c r="G110" s="96">
        <f t="shared" si="2"/>
        <v>0</v>
      </c>
      <c r="H110" s="96">
        <f t="shared" si="3"/>
        <v>0</v>
      </c>
    </row>
    <row r="111" spans="1:8" ht="13.5" customHeight="1">
      <c r="A111" s="139"/>
      <c r="B111" s="5" t="s">
        <v>268</v>
      </c>
      <c r="C111" s="5" t="s">
        <v>269</v>
      </c>
      <c r="D111" s="51"/>
      <c r="E111" s="51"/>
      <c r="F111" s="51"/>
      <c r="G111" s="96">
        <f t="shared" si="2"/>
        <v>0</v>
      </c>
      <c r="H111" s="96">
        <f t="shared" si="3"/>
        <v>0</v>
      </c>
    </row>
    <row r="112" spans="1:8" ht="13.5" customHeight="1">
      <c r="A112" s="139"/>
      <c r="B112" s="5" t="s">
        <v>270</v>
      </c>
      <c r="C112" s="5" t="s">
        <v>271</v>
      </c>
      <c r="D112" s="51"/>
      <c r="E112" s="51"/>
      <c r="F112" s="51"/>
      <c r="G112" s="96">
        <f t="shared" si="2"/>
        <v>0</v>
      </c>
      <c r="H112" s="96">
        <f t="shared" si="3"/>
        <v>0</v>
      </c>
    </row>
    <row r="113" spans="1:8" ht="13.5" customHeight="1">
      <c r="A113" s="139"/>
      <c r="B113" s="5" t="s">
        <v>272</v>
      </c>
      <c r="C113" s="5" t="s">
        <v>273</v>
      </c>
      <c r="D113" s="51"/>
      <c r="E113" s="51"/>
      <c r="F113" s="51"/>
      <c r="G113" s="96">
        <f t="shared" si="2"/>
        <v>0</v>
      </c>
      <c r="H113" s="96">
        <f t="shared" si="3"/>
        <v>0</v>
      </c>
    </row>
    <row r="114" spans="1:8" ht="13.5" customHeight="1">
      <c r="A114" s="139"/>
      <c r="B114" s="5" t="s">
        <v>274</v>
      </c>
      <c r="C114" s="5" t="s">
        <v>275</v>
      </c>
      <c r="D114" s="51"/>
      <c r="E114" s="51"/>
      <c r="F114" s="51"/>
      <c r="G114" s="96">
        <f t="shared" si="2"/>
        <v>0</v>
      </c>
      <c r="H114" s="96">
        <f t="shared" si="3"/>
        <v>0</v>
      </c>
    </row>
    <row r="115" spans="1:8" ht="13.5" customHeight="1">
      <c r="A115" s="139"/>
      <c r="B115" s="5" t="s">
        <v>278</v>
      </c>
      <c r="C115" s="5" t="s">
        <v>279</v>
      </c>
      <c r="D115" s="51"/>
      <c r="E115" s="51"/>
      <c r="F115" s="51"/>
      <c r="G115" s="96">
        <f t="shared" si="2"/>
        <v>0</v>
      </c>
      <c r="H115" s="96">
        <f t="shared" si="3"/>
        <v>0</v>
      </c>
    </row>
    <row r="116" spans="1:8" ht="13.5" customHeight="1">
      <c r="A116" s="139"/>
      <c r="B116" s="5" t="s">
        <v>280</v>
      </c>
      <c r="C116" s="5" t="s">
        <v>281</v>
      </c>
      <c r="D116" s="51"/>
      <c r="E116" s="51"/>
      <c r="F116" s="51"/>
      <c r="G116" s="96">
        <f t="shared" si="2"/>
        <v>0</v>
      </c>
      <c r="H116" s="96">
        <f t="shared" si="3"/>
        <v>0</v>
      </c>
    </row>
    <row r="117" spans="1:8" ht="13.5" customHeight="1">
      <c r="A117" s="139"/>
      <c r="B117" s="5" t="s">
        <v>282</v>
      </c>
      <c r="C117" s="5" t="s">
        <v>283</v>
      </c>
      <c r="D117" s="51"/>
      <c r="E117" s="51"/>
      <c r="F117" s="51"/>
      <c r="G117" s="96">
        <f t="shared" ref="G117:G180" si="4">IFERROR($F117/D117,)</f>
        <v>0</v>
      </c>
      <c r="H117" s="96">
        <f t="shared" ref="H117:H180" si="5">IFERROR($F117/E117,)</f>
        <v>0</v>
      </c>
    </row>
    <row r="118" spans="1:8" ht="13.5" customHeight="1">
      <c r="A118" s="139"/>
      <c r="B118" s="5" t="s">
        <v>286</v>
      </c>
      <c r="C118" s="5" t="s">
        <v>224</v>
      </c>
      <c r="D118" s="51"/>
      <c r="E118" s="51"/>
      <c r="F118" s="51"/>
      <c r="G118" s="96">
        <f t="shared" si="4"/>
        <v>0</v>
      </c>
      <c r="H118" s="96">
        <f t="shared" si="5"/>
        <v>0</v>
      </c>
    </row>
    <row r="119" spans="1:8" ht="13.5" customHeight="1">
      <c r="A119" s="139"/>
      <c r="B119" s="5" t="s">
        <v>287</v>
      </c>
      <c r="C119" s="5" t="s">
        <v>228</v>
      </c>
      <c r="D119" s="51"/>
      <c r="E119" s="51"/>
      <c r="F119" s="51"/>
      <c r="G119" s="96">
        <f t="shared" si="4"/>
        <v>0</v>
      </c>
      <c r="H119" s="96">
        <f t="shared" si="5"/>
        <v>0</v>
      </c>
    </row>
    <row r="120" spans="1:8" ht="13.5" customHeight="1">
      <c r="A120" s="139"/>
      <c r="B120" s="5" t="s">
        <v>288</v>
      </c>
      <c r="C120" s="5" t="s">
        <v>289</v>
      </c>
      <c r="D120" s="51"/>
      <c r="E120" s="51"/>
      <c r="F120" s="51"/>
      <c r="G120" s="96">
        <f t="shared" si="4"/>
        <v>0</v>
      </c>
      <c r="H120" s="96">
        <f t="shared" si="5"/>
        <v>0</v>
      </c>
    </row>
    <row r="121" spans="1:8" ht="13.5" customHeight="1">
      <c r="A121" s="139"/>
      <c r="B121" s="5" t="s">
        <v>292</v>
      </c>
      <c r="C121" s="5" t="s">
        <v>224</v>
      </c>
      <c r="D121" s="51"/>
      <c r="E121" s="51"/>
      <c r="F121" s="51"/>
      <c r="G121" s="96">
        <f t="shared" si="4"/>
        <v>0</v>
      </c>
      <c r="H121" s="96">
        <f t="shared" si="5"/>
        <v>0</v>
      </c>
    </row>
    <row r="122" spans="1:8" ht="13.5" customHeight="1">
      <c r="A122" s="139"/>
      <c r="B122" s="5" t="s">
        <v>293</v>
      </c>
      <c r="C122" s="5" t="s">
        <v>228</v>
      </c>
      <c r="D122" s="51"/>
      <c r="E122" s="51"/>
      <c r="F122" s="51"/>
      <c r="G122" s="96">
        <f t="shared" si="4"/>
        <v>0</v>
      </c>
      <c r="H122" s="96">
        <f t="shared" si="5"/>
        <v>0</v>
      </c>
    </row>
    <row r="123" spans="1:8" ht="13.5" customHeight="1">
      <c r="A123" s="139"/>
      <c r="B123" s="5" t="s">
        <v>294</v>
      </c>
      <c r="C123" s="5" t="s">
        <v>295</v>
      </c>
      <c r="D123" s="51"/>
      <c r="E123" s="51"/>
      <c r="F123" s="51"/>
      <c r="G123" s="96">
        <f t="shared" si="4"/>
        <v>0</v>
      </c>
      <c r="H123" s="96">
        <f t="shared" si="5"/>
        <v>0</v>
      </c>
    </row>
    <row r="124" spans="1:8" ht="13.5" customHeight="1">
      <c r="A124" s="139"/>
      <c r="B124" s="5" t="s">
        <v>298</v>
      </c>
      <c r="C124" s="5" t="s">
        <v>267</v>
      </c>
      <c r="D124" s="51"/>
      <c r="E124" s="51"/>
      <c r="F124" s="51"/>
      <c r="G124" s="96">
        <f t="shared" si="4"/>
        <v>0</v>
      </c>
      <c r="H124" s="96">
        <f t="shared" si="5"/>
        <v>0</v>
      </c>
    </row>
    <row r="125" spans="1:8" ht="13.5" customHeight="1">
      <c r="A125" s="139"/>
      <c r="B125" s="5" t="s">
        <v>299</v>
      </c>
      <c r="C125" s="5" t="s">
        <v>269</v>
      </c>
      <c r="D125" s="51"/>
      <c r="E125" s="51"/>
      <c r="F125" s="51"/>
      <c r="G125" s="96">
        <f t="shared" si="4"/>
        <v>0</v>
      </c>
      <c r="H125" s="96">
        <f t="shared" si="5"/>
        <v>0</v>
      </c>
    </row>
    <row r="126" spans="1:8" ht="13.5" customHeight="1">
      <c r="A126" s="139"/>
      <c r="B126" s="5" t="s">
        <v>300</v>
      </c>
      <c r="C126" s="5" t="s">
        <v>271</v>
      </c>
      <c r="D126" s="51"/>
      <c r="E126" s="51"/>
      <c r="F126" s="51"/>
      <c r="G126" s="96">
        <f t="shared" si="4"/>
        <v>0</v>
      </c>
      <c r="H126" s="96">
        <f t="shared" si="5"/>
        <v>0</v>
      </c>
    </row>
    <row r="127" spans="1:8" ht="13.5" customHeight="1">
      <c r="A127" s="139"/>
      <c r="B127" s="5" t="s">
        <v>301</v>
      </c>
      <c r="C127" s="5" t="s">
        <v>273</v>
      </c>
      <c r="D127" s="51"/>
      <c r="E127" s="51"/>
      <c r="F127" s="51"/>
      <c r="G127" s="96">
        <f t="shared" si="4"/>
        <v>0</v>
      </c>
      <c r="H127" s="96">
        <f t="shared" si="5"/>
        <v>0</v>
      </c>
    </row>
    <row r="128" spans="1:8" ht="13.5" customHeight="1">
      <c r="A128" s="139"/>
      <c r="B128" s="5" t="s">
        <v>302</v>
      </c>
      <c r="C128" s="5" t="s">
        <v>303</v>
      </c>
      <c r="D128" s="51"/>
      <c r="E128" s="51"/>
      <c r="F128" s="51"/>
      <c r="G128" s="96">
        <f t="shared" si="4"/>
        <v>0</v>
      </c>
      <c r="H128" s="96">
        <f t="shared" si="5"/>
        <v>0</v>
      </c>
    </row>
    <row r="129" spans="1:8" ht="13.5" customHeight="1">
      <c r="A129" s="139"/>
      <c r="B129" s="5" t="s">
        <v>306</v>
      </c>
      <c r="C129" s="5" t="s">
        <v>279</v>
      </c>
      <c r="D129" s="51"/>
      <c r="E129" s="51"/>
      <c r="F129" s="51"/>
      <c r="G129" s="96">
        <f t="shared" si="4"/>
        <v>0</v>
      </c>
      <c r="H129" s="96">
        <f t="shared" si="5"/>
        <v>0</v>
      </c>
    </row>
    <row r="130" spans="1:8" ht="13.5" customHeight="1">
      <c r="A130" s="139"/>
      <c r="B130" s="5" t="s">
        <v>307</v>
      </c>
      <c r="C130" s="5" t="s">
        <v>308</v>
      </c>
      <c r="D130" s="51"/>
      <c r="E130" s="51"/>
      <c r="F130" s="51"/>
      <c r="G130" s="96">
        <f t="shared" si="4"/>
        <v>0</v>
      </c>
      <c r="H130" s="96">
        <f t="shared" si="5"/>
        <v>0</v>
      </c>
    </row>
    <row r="131" spans="1:8" ht="13.5" customHeight="1">
      <c r="A131" s="139"/>
      <c r="B131" s="5" t="s">
        <v>311</v>
      </c>
      <c r="C131" s="7" t="s">
        <v>224</v>
      </c>
      <c r="D131" s="51"/>
      <c r="E131" s="51"/>
      <c r="F131" s="51"/>
      <c r="G131" s="96">
        <f t="shared" si="4"/>
        <v>0</v>
      </c>
      <c r="H131" s="96">
        <f t="shared" si="5"/>
        <v>0</v>
      </c>
    </row>
    <row r="132" spans="1:8" ht="13.5" customHeight="1">
      <c r="A132" s="139"/>
      <c r="B132" s="5" t="s">
        <v>312</v>
      </c>
      <c r="C132" s="7" t="s">
        <v>228</v>
      </c>
      <c r="D132" s="51"/>
      <c r="E132" s="51"/>
      <c r="F132" s="51"/>
      <c r="G132" s="96">
        <f t="shared" si="4"/>
        <v>0</v>
      </c>
      <c r="H132" s="96">
        <f t="shared" si="5"/>
        <v>0</v>
      </c>
    </row>
    <row r="133" spans="1:8" ht="13.5" customHeight="1">
      <c r="A133" s="139"/>
      <c r="B133" s="5" t="s">
        <v>313</v>
      </c>
      <c r="C133" s="7" t="s">
        <v>231</v>
      </c>
      <c r="D133" s="51"/>
      <c r="E133" s="51"/>
      <c r="F133" s="51"/>
      <c r="G133" s="96">
        <f t="shared" si="4"/>
        <v>0</v>
      </c>
      <c r="H133" s="96">
        <f t="shared" si="5"/>
        <v>0</v>
      </c>
    </row>
    <row r="134" spans="1:8" ht="13.5" customHeight="1">
      <c r="A134" s="139"/>
      <c r="B134" s="5" t="s">
        <v>314</v>
      </c>
      <c r="C134" s="5" t="s">
        <v>233</v>
      </c>
      <c r="D134" s="51"/>
      <c r="E134" s="51"/>
      <c r="F134" s="51"/>
      <c r="G134" s="96">
        <f t="shared" si="4"/>
        <v>0</v>
      </c>
      <c r="H134" s="96">
        <f t="shared" si="5"/>
        <v>0</v>
      </c>
    </row>
    <row r="135" spans="1:8" ht="13.5" customHeight="1">
      <c r="A135" s="139"/>
      <c r="B135" s="5" t="s">
        <v>315</v>
      </c>
      <c r="C135" s="7" t="s">
        <v>239</v>
      </c>
      <c r="D135" s="51"/>
      <c r="E135" s="51"/>
      <c r="F135" s="51"/>
      <c r="G135" s="96">
        <f t="shared" si="4"/>
        <v>0</v>
      </c>
      <c r="H135" s="96">
        <f t="shared" si="5"/>
        <v>0</v>
      </c>
    </row>
    <row r="136" spans="1:8" ht="13.5" customHeight="1">
      <c r="A136" s="139"/>
      <c r="B136" s="5" t="s">
        <v>316</v>
      </c>
      <c r="C136" s="7" t="s">
        <v>243</v>
      </c>
      <c r="D136" s="51"/>
      <c r="E136" s="51"/>
      <c r="F136" s="51"/>
      <c r="G136" s="96">
        <f t="shared" si="4"/>
        <v>0</v>
      </c>
      <c r="H136" s="96">
        <f t="shared" si="5"/>
        <v>0</v>
      </c>
    </row>
    <row r="137" spans="1:8" ht="13.5" customHeight="1">
      <c r="A137" s="139"/>
      <c r="B137" s="5" t="s">
        <v>317</v>
      </c>
      <c r="C137" s="7" t="s">
        <v>245</v>
      </c>
      <c r="D137" s="51"/>
      <c r="E137" s="51"/>
      <c r="F137" s="51"/>
      <c r="G137" s="96">
        <f t="shared" si="4"/>
        <v>0</v>
      </c>
      <c r="H137" s="96">
        <f t="shared" si="5"/>
        <v>0</v>
      </c>
    </row>
    <row r="138" spans="1:8" ht="13.5" customHeight="1">
      <c r="A138" s="139"/>
      <c r="B138" s="5" t="s">
        <v>318</v>
      </c>
      <c r="C138" s="5" t="s">
        <v>319</v>
      </c>
      <c r="D138" s="51"/>
      <c r="E138" s="51"/>
      <c r="F138" s="51"/>
      <c r="G138" s="96">
        <f t="shared" si="4"/>
        <v>0</v>
      </c>
      <c r="H138" s="96">
        <f t="shared" si="5"/>
        <v>0</v>
      </c>
    </row>
    <row r="139" spans="1:8" ht="13.5" customHeight="1">
      <c r="A139" s="139"/>
      <c r="B139" s="5" t="s">
        <v>324</v>
      </c>
      <c r="C139" s="7" t="s">
        <v>139</v>
      </c>
      <c r="D139" s="51"/>
      <c r="E139" s="51"/>
      <c r="F139" s="51"/>
      <c r="G139" s="96">
        <f t="shared" si="4"/>
        <v>0</v>
      </c>
      <c r="H139" s="96">
        <f t="shared" si="5"/>
        <v>0</v>
      </c>
    </row>
    <row r="140" spans="1:8" ht="13.5" customHeight="1">
      <c r="A140" s="139"/>
      <c r="B140" s="5" t="s">
        <v>325</v>
      </c>
      <c r="C140" s="7" t="s">
        <v>326</v>
      </c>
      <c r="D140" s="51"/>
      <c r="E140" s="51"/>
      <c r="F140" s="51"/>
      <c r="G140" s="96">
        <f t="shared" si="4"/>
        <v>0</v>
      </c>
      <c r="H140" s="96">
        <f t="shared" si="5"/>
        <v>0</v>
      </c>
    </row>
    <row r="141" spans="1:8" ht="13.5" customHeight="1">
      <c r="A141" s="139"/>
      <c r="B141" s="5" t="s">
        <v>327</v>
      </c>
      <c r="C141" s="7" t="s">
        <v>328</v>
      </c>
      <c r="D141" s="51"/>
      <c r="E141" s="51"/>
      <c r="F141" s="51"/>
      <c r="G141" s="96">
        <f t="shared" si="4"/>
        <v>0</v>
      </c>
      <c r="H141" s="96">
        <f t="shared" si="5"/>
        <v>0</v>
      </c>
    </row>
    <row r="142" spans="1:8" ht="13.5" customHeight="1">
      <c r="A142" s="139"/>
      <c r="B142" s="5" t="s">
        <v>329</v>
      </c>
      <c r="C142" s="5" t="s">
        <v>330</v>
      </c>
      <c r="D142" s="51"/>
      <c r="E142" s="51"/>
      <c r="F142" s="51"/>
      <c r="G142" s="96">
        <f t="shared" si="4"/>
        <v>0</v>
      </c>
      <c r="H142" s="96">
        <f t="shared" si="5"/>
        <v>0</v>
      </c>
    </row>
    <row r="143" spans="1:8" ht="13.5" customHeight="1">
      <c r="A143" s="139"/>
      <c r="B143" s="5" t="s">
        <v>333</v>
      </c>
      <c r="C143" s="7" t="s">
        <v>139</v>
      </c>
      <c r="D143" s="51"/>
      <c r="E143" s="51"/>
      <c r="F143" s="51"/>
      <c r="G143" s="96">
        <f t="shared" si="4"/>
        <v>0</v>
      </c>
      <c r="H143" s="96">
        <f t="shared" si="5"/>
        <v>0</v>
      </c>
    </row>
    <row r="144" spans="1:8" ht="13.5" customHeight="1">
      <c r="A144" s="139"/>
      <c r="B144" s="5" t="s">
        <v>334</v>
      </c>
      <c r="C144" s="7" t="s">
        <v>326</v>
      </c>
      <c r="D144" s="51"/>
      <c r="E144" s="51"/>
      <c r="F144" s="51"/>
      <c r="G144" s="96">
        <f t="shared" si="4"/>
        <v>0</v>
      </c>
      <c r="H144" s="96">
        <f t="shared" si="5"/>
        <v>0</v>
      </c>
    </row>
    <row r="145" spans="1:8" ht="13.5" customHeight="1">
      <c r="A145" s="139"/>
      <c r="B145" s="5" t="s">
        <v>335</v>
      </c>
      <c r="C145" s="7" t="s">
        <v>336</v>
      </c>
      <c r="D145" s="51"/>
      <c r="E145" s="51"/>
      <c r="F145" s="51"/>
      <c r="G145" s="96">
        <f t="shared" si="4"/>
        <v>0</v>
      </c>
      <c r="H145" s="96">
        <f t="shared" si="5"/>
        <v>0</v>
      </c>
    </row>
    <row r="146" spans="1:8" ht="13.5" customHeight="1">
      <c r="A146" s="139"/>
      <c r="B146" s="5" t="s">
        <v>337</v>
      </c>
      <c r="C146" s="7" t="s">
        <v>338</v>
      </c>
      <c r="D146" s="51"/>
      <c r="E146" s="51"/>
      <c r="F146" s="51"/>
      <c r="G146" s="96">
        <f t="shared" si="4"/>
        <v>0</v>
      </c>
      <c r="H146" s="96">
        <f t="shared" si="5"/>
        <v>0</v>
      </c>
    </row>
    <row r="147" spans="1:8" ht="13.5" customHeight="1">
      <c r="A147" s="139"/>
      <c r="B147" s="5" t="s">
        <v>341</v>
      </c>
      <c r="C147" s="7" t="s">
        <v>342</v>
      </c>
      <c r="D147" s="51"/>
      <c r="E147" s="51"/>
      <c r="F147" s="51"/>
      <c r="G147" s="96">
        <f t="shared" si="4"/>
        <v>0</v>
      </c>
      <c r="H147" s="96">
        <f t="shared" si="5"/>
        <v>0</v>
      </c>
    </row>
    <row r="148" spans="1:8" ht="13.5" customHeight="1">
      <c r="A148" s="139"/>
      <c r="B148" s="5" t="s">
        <v>343</v>
      </c>
      <c r="C148" s="7" t="s">
        <v>344</v>
      </c>
      <c r="D148" s="51"/>
      <c r="E148" s="51"/>
      <c r="F148" s="51"/>
      <c r="G148" s="96">
        <f t="shared" si="4"/>
        <v>0</v>
      </c>
      <c r="H148" s="96">
        <f t="shared" si="5"/>
        <v>0</v>
      </c>
    </row>
    <row r="149" spans="1:8" ht="13.5" customHeight="1">
      <c r="A149" s="139"/>
      <c r="B149" s="5" t="s">
        <v>345</v>
      </c>
      <c r="C149" s="7" t="s">
        <v>346</v>
      </c>
      <c r="D149" s="51"/>
      <c r="E149" s="51">
        <v>80</v>
      </c>
      <c r="F149" s="51"/>
      <c r="G149" s="96">
        <f t="shared" si="4"/>
        <v>0</v>
      </c>
      <c r="H149" s="96">
        <f t="shared" si="5"/>
        <v>0</v>
      </c>
    </row>
    <row r="150" spans="1:8" ht="13.5" customHeight="1">
      <c r="A150" s="139"/>
      <c r="B150" s="5" t="s">
        <v>347</v>
      </c>
      <c r="C150" s="7" t="s">
        <v>348</v>
      </c>
      <c r="D150" s="51"/>
      <c r="E150" s="51"/>
      <c r="F150" s="51"/>
      <c r="G150" s="96">
        <f t="shared" si="4"/>
        <v>0</v>
      </c>
      <c r="H150" s="96">
        <f t="shared" si="5"/>
        <v>0</v>
      </c>
    </row>
    <row r="151" spans="1:8" ht="13.5" customHeight="1">
      <c r="A151" s="139"/>
      <c r="B151" s="5" t="s">
        <v>351</v>
      </c>
      <c r="C151" s="5" t="s">
        <v>139</v>
      </c>
      <c r="D151" s="51"/>
      <c r="E151" s="51"/>
      <c r="F151" s="51"/>
      <c r="G151" s="96">
        <f t="shared" si="4"/>
        <v>0</v>
      </c>
      <c r="H151" s="96">
        <f t="shared" si="5"/>
        <v>0</v>
      </c>
    </row>
    <row r="152" spans="1:8" ht="13.5" customHeight="1">
      <c r="A152" s="139"/>
      <c r="B152" s="5" t="s">
        <v>352</v>
      </c>
      <c r="C152" s="5" t="s">
        <v>353</v>
      </c>
      <c r="D152" s="51"/>
      <c r="E152" s="51"/>
      <c r="F152" s="51"/>
      <c r="G152" s="96">
        <f t="shared" si="4"/>
        <v>0</v>
      </c>
      <c r="H152" s="96">
        <f t="shared" si="5"/>
        <v>0</v>
      </c>
    </row>
    <row r="153" spans="1:8" ht="13.5" customHeight="1">
      <c r="A153" s="139"/>
      <c r="B153" s="5" t="s">
        <v>356</v>
      </c>
      <c r="C153" s="5" t="s">
        <v>342</v>
      </c>
      <c r="D153" s="51"/>
      <c r="E153" s="51"/>
      <c r="F153" s="51"/>
      <c r="G153" s="96">
        <f t="shared" si="4"/>
        <v>0</v>
      </c>
      <c r="H153" s="96">
        <f t="shared" si="5"/>
        <v>0</v>
      </c>
    </row>
    <row r="154" spans="1:8" ht="13.5" customHeight="1">
      <c r="A154" s="139"/>
      <c r="B154" s="5" t="s">
        <v>357</v>
      </c>
      <c r="C154" s="5" t="s">
        <v>358</v>
      </c>
      <c r="D154" s="51"/>
      <c r="E154" s="51"/>
      <c r="F154" s="51"/>
      <c r="G154" s="96">
        <f t="shared" si="4"/>
        <v>0</v>
      </c>
      <c r="H154" s="96">
        <f t="shared" si="5"/>
        <v>0</v>
      </c>
    </row>
    <row r="155" spans="1:8" ht="13.5" customHeight="1">
      <c r="A155" s="139"/>
      <c r="B155" s="5" t="s">
        <v>359</v>
      </c>
      <c r="C155" s="5" t="s">
        <v>346</v>
      </c>
      <c r="D155" s="51"/>
      <c r="E155" s="51"/>
      <c r="F155" s="51"/>
      <c r="G155" s="96">
        <f t="shared" si="4"/>
        <v>0</v>
      </c>
      <c r="H155" s="96">
        <f t="shared" si="5"/>
        <v>0</v>
      </c>
    </row>
    <row r="156" spans="1:8" ht="13.5" customHeight="1">
      <c r="A156" s="139"/>
      <c r="B156" s="5" t="s">
        <v>360</v>
      </c>
      <c r="C156" s="5" t="s">
        <v>361</v>
      </c>
      <c r="D156" s="51"/>
      <c r="E156" s="51"/>
      <c r="F156" s="51"/>
      <c r="G156" s="96">
        <f t="shared" si="4"/>
        <v>0</v>
      </c>
      <c r="H156" s="96">
        <f t="shared" si="5"/>
        <v>0</v>
      </c>
    </row>
    <row r="157" spans="1:8" ht="13.5" customHeight="1">
      <c r="A157" s="139"/>
      <c r="B157" s="105">
        <v>2137201</v>
      </c>
      <c r="C157" s="42" t="s">
        <v>135</v>
      </c>
      <c r="D157" s="106">
        <v>456</v>
      </c>
      <c r="E157" s="106">
        <v>1411</v>
      </c>
      <c r="F157" s="106"/>
      <c r="G157" s="107">
        <f t="shared" si="4"/>
        <v>0</v>
      </c>
      <c r="H157" s="107">
        <f t="shared" si="5"/>
        <v>0</v>
      </c>
    </row>
    <row r="158" spans="1:8" ht="13.5" customHeight="1">
      <c r="A158" s="139"/>
      <c r="B158" s="105">
        <v>2137202</v>
      </c>
      <c r="C158" s="42" t="s">
        <v>139</v>
      </c>
      <c r="D158" s="106"/>
      <c r="E158" s="106">
        <v>25</v>
      </c>
      <c r="F158" s="106"/>
      <c r="G158" s="107">
        <f t="shared" si="4"/>
        <v>0</v>
      </c>
      <c r="H158" s="107">
        <f t="shared" si="5"/>
        <v>0</v>
      </c>
    </row>
    <row r="159" spans="1:8" ht="13.5" customHeight="1">
      <c r="A159" s="139"/>
      <c r="B159" s="105">
        <v>2137299</v>
      </c>
      <c r="C159" s="42" t="s">
        <v>143</v>
      </c>
      <c r="D159" s="106"/>
      <c r="E159" s="106"/>
      <c r="F159" s="106"/>
      <c r="G159" s="107">
        <f t="shared" si="4"/>
        <v>0</v>
      </c>
      <c r="H159" s="107">
        <f t="shared" si="5"/>
        <v>0</v>
      </c>
    </row>
    <row r="160" spans="1:8" ht="13.5" customHeight="1">
      <c r="A160" s="139"/>
      <c r="B160" s="105">
        <v>2137301</v>
      </c>
      <c r="C160" s="42" t="s">
        <v>135</v>
      </c>
      <c r="D160" s="106"/>
      <c r="E160" s="106"/>
      <c r="F160" s="106"/>
      <c r="G160" s="107">
        <f t="shared" si="4"/>
        <v>0</v>
      </c>
      <c r="H160" s="107">
        <f t="shared" si="5"/>
        <v>0</v>
      </c>
    </row>
    <row r="161" spans="1:8" ht="13.5" customHeight="1">
      <c r="A161" s="139"/>
      <c r="B161" s="105">
        <v>2137302</v>
      </c>
      <c r="C161" s="42" t="s">
        <v>139</v>
      </c>
      <c r="D161" s="106">
        <v>500</v>
      </c>
      <c r="E161" s="106"/>
      <c r="F161" s="106"/>
      <c r="G161" s="107">
        <f t="shared" si="4"/>
        <v>0</v>
      </c>
      <c r="H161" s="107">
        <f t="shared" si="5"/>
        <v>0</v>
      </c>
    </row>
    <row r="162" spans="1:8" ht="13.5" customHeight="1">
      <c r="A162" s="139"/>
      <c r="B162" s="105">
        <v>2137399</v>
      </c>
      <c r="C162" s="42" t="s">
        <v>157</v>
      </c>
      <c r="D162" s="106"/>
      <c r="E162" s="106"/>
      <c r="F162" s="106"/>
      <c r="G162" s="107">
        <f t="shared" si="4"/>
        <v>0</v>
      </c>
      <c r="H162" s="107">
        <f t="shared" si="5"/>
        <v>0</v>
      </c>
    </row>
    <row r="163" spans="1:8" ht="13.5" customHeight="1">
      <c r="A163" s="139"/>
      <c r="B163" s="105">
        <v>2137401</v>
      </c>
      <c r="C163" s="42" t="s">
        <v>694</v>
      </c>
      <c r="D163" s="106"/>
      <c r="E163" s="106"/>
      <c r="F163" s="106"/>
      <c r="G163" s="107">
        <f t="shared" si="4"/>
        <v>0</v>
      </c>
      <c r="H163" s="107">
        <f t="shared" si="5"/>
        <v>0</v>
      </c>
    </row>
    <row r="164" spans="1:8" ht="13.5" customHeight="1">
      <c r="A164" s="139"/>
      <c r="B164" s="105">
        <v>2137499</v>
      </c>
      <c r="C164" s="42" t="s">
        <v>168</v>
      </c>
      <c r="D164" s="106"/>
      <c r="E164" s="106">
        <v>250</v>
      </c>
      <c r="F164" s="106"/>
      <c r="G164" s="107">
        <f t="shared" si="4"/>
        <v>0</v>
      </c>
      <c r="H164" s="107">
        <f t="shared" si="5"/>
        <v>0</v>
      </c>
    </row>
    <row r="165" spans="1:8" ht="13.5" customHeight="1">
      <c r="A165" s="139"/>
      <c r="B165" s="5" t="s">
        <v>366</v>
      </c>
      <c r="C165" s="5" t="s">
        <v>367</v>
      </c>
      <c r="D165" s="51"/>
      <c r="E165" s="51"/>
      <c r="F165" s="51"/>
      <c r="G165" s="96">
        <f t="shared" si="4"/>
        <v>0</v>
      </c>
      <c r="H165" s="96">
        <f t="shared" si="5"/>
        <v>0</v>
      </c>
    </row>
    <row r="166" spans="1:8" ht="13.5" customHeight="1">
      <c r="A166" s="139"/>
      <c r="B166" s="5" t="s">
        <v>368</v>
      </c>
      <c r="C166" s="5" t="s">
        <v>369</v>
      </c>
      <c r="D166" s="51"/>
      <c r="E166" s="51"/>
      <c r="F166" s="51"/>
      <c r="G166" s="96">
        <f t="shared" si="4"/>
        <v>0</v>
      </c>
      <c r="H166" s="96">
        <f t="shared" si="5"/>
        <v>0</v>
      </c>
    </row>
    <row r="167" spans="1:8" ht="13.5" customHeight="1">
      <c r="A167" s="139"/>
      <c r="B167" s="5" t="s">
        <v>370</v>
      </c>
      <c r="C167" s="5" t="s">
        <v>371</v>
      </c>
      <c r="D167" s="51"/>
      <c r="E167" s="51"/>
      <c r="F167" s="51"/>
      <c r="G167" s="96">
        <f t="shared" si="4"/>
        <v>0</v>
      </c>
      <c r="H167" s="96">
        <f t="shared" si="5"/>
        <v>0</v>
      </c>
    </row>
    <row r="168" spans="1:8" ht="15.75" customHeight="1">
      <c r="A168" s="139"/>
      <c r="B168" s="5" t="s">
        <v>372</v>
      </c>
      <c r="C168" s="5" t="s">
        <v>373</v>
      </c>
      <c r="D168" s="51"/>
      <c r="E168" s="51"/>
      <c r="F168" s="51"/>
      <c r="G168" s="96">
        <f t="shared" si="4"/>
        <v>0</v>
      </c>
      <c r="H168" s="96">
        <f t="shared" si="5"/>
        <v>0</v>
      </c>
    </row>
    <row r="169" spans="1:8" ht="13.5" customHeight="1">
      <c r="A169" s="139"/>
      <c r="B169" s="5" t="s">
        <v>376</v>
      </c>
      <c r="C169" s="5" t="s">
        <v>371</v>
      </c>
      <c r="D169" s="51"/>
      <c r="E169" s="51"/>
      <c r="F169" s="51"/>
      <c r="G169" s="96">
        <f t="shared" si="4"/>
        <v>0</v>
      </c>
      <c r="H169" s="96">
        <f t="shared" si="5"/>
        <v>0</v>
      </c>
    </row>
    <row r="170" spans="1:8" ht="13.5" customHeight="1">
      <c r="A170" s="139"/>
      <c r="B170" s="5" t="s">
        <v>377</v>
      </c>
      <c r="C170" s="5" t="s">
        <v>378</v>
      </c>
      <c r="D170" s="51"/>
      <c r="E170" s="51"/>
      <c r="F170" s="51"/>
      <c r="G170" s="96">
        <f t="shared" si="4"/>
        <v>0</v>
      </c>
      <c r="H170" s="96">
        <f t="shared" si="5"/>
        <v>0</v>
      </c>
    </row>
    <row r="171" spans="1:8" ht="13.5" customHeight="1">
      <c r="A171" s="139"/>
      <c r="B171" s="5" t="s">
        <v>379</v>
      </c>
      <c r="C171" s="5" t="s">
        <v>380</v>
      </c>
      <c r="D171" s="51"/>
      <c r="E171" s="51"/>
      <c r="F171" s="51"/>
      <c r="G171" s="96">
        <f t="shared" si="4"/>
        <v>0</v>
      </c>
      <c r="H171" s="96">
        <f t="shared" si="5"/>
        <v>0</v>
      </c>
    </row>
    <row r="172" spans="1:8" ht="13.5" customHeight="1">
      <c r="A172" s="139"/>
      <c r="B172" s="5" t="s">
        <v>381</v>
      </c>
      <c r="C172" s="5" t="s">
        <v>382</v>
      </c>
      <c r="D172" s="51"/>
      <c r="E172" s="51"/>
      <c r="F172" s="51"/>
      <c r="G172" s="96">
        <f t="shared" si="4"/>
        <v>0</v>
      </c>
      <c r="H172" s="96">
        <f t="shared" si="5"/>
        <v>0</v>
      </c>
    </row>
    <row r="173" spans="1:8" ht="13.5" customHeight="1">
      <c r="A173" s="139"/>
      <c r="B173" s="5" t="s">
        <v>385</v>
      </c>
      <c r="C173" s="5" t="s">
        <v>386</v>
      </c>
      <c r="D173" s="51"/>
      <c r="E173" s="51"/>
      <c r="F173" s="51"/>
      <c r="G173" s="96">
        <f t="shared" si="4"/>
        <v>0</v>
      </c>
      <c r="H173" s="96">
        <f t="shared" si="5"/>
        <v>0</v>
      </c>
    </row>
    <row r="174" spans="1:8" ht="13.5" customHeight="1">
      <c r="A174" s="139"/>
      <c r="B174" s="5" t="s">
        <v>387</v>
      </c>
      <c r="C174" s="5" t="s">
        <v>388</v>
      </c>
      <c r="D174" s="51"/>
      <c r="E174" s="51"/>
      <c r="F174" s="51"/>
      <c r="G174" s="96">
        <f t="shared" si="4"/>
        <v>0</v>
      </c>
      <c r="H174" s="96">
        <f t="shared" si="5"/>
        <v>0</v>
      </c>
    </row>
    <row r="175" spans="1:8" ht="13.5" customHeight="1">
      <c r="A175" s="139"/>
      <c r="B175" s="5" t="s">
        <v>389</v>
      </c>
      <c r="C175" s="5" t="s">
        <v>390</v>
      </c>
      <c r="D175" s="51"/>
      <c r="E175" s="51"/>
      <c r="F175" s="51"/>
      <c r="G175" s="96">
        <f t="shared" si="4"/>
        <v>0</v>
      </c>
      <c r="H175" s="96">
        <f t="shared" si="5"/>
        <v>0</v>
      </c>
    </row>
    <row r="176" spans="1:8" ht="13.5" customHeight="1">
      <c r="A176" s="139"/>
      <c r="B176" s="5" t="s">
        <v>391</v>
      </c>
      <c r="C176" s="5" t="s">
        <v>392</v>
      </c>
      <c r="D176" s="51"/>
      <c r="E176" s="51"/>
      <c r="F176" s="51"/>
      <c r="G176" s="96">
        <f t="shared" si="4"/>
        <v>0</v>
      </c>
      <c r="H176" s="96">
        <f t="shared" si="5"/>
        <v>0</v>
      </c>
    </row>
    <row r="177" spans="1:8" ht="13.5" customHeight="1">
      <c r="A177" s="139"/>
      <c r="B177" s="5" t="s">
        <v>393</v>
      </c>
      <c r="C177" s="5" t="s">
        <v>394</v>
      </c>
      <c r="D177" s="51"/>
      <c r="E177" s="51"/>
      <c r="F177" s="51"/>
      <c r="G177" s="96">
        <f t="shared" si="4"/>
        <v>0</v>
      </c>
      <c r="H177" s="96">
        <f t="shared" si="5"/>
        <v>0</v>
      </c>
    </row>
    <row r="178" spans="1:8" ht="13.5" customHeight="1">
      <c r="A178" s="139"/>
      <c r="B178" s="5" t="s">
        <v>395</v>
      </c>
      <c r="C178" s="5" t="s">
        <v>396</v>
      </c>
      <c r="D178" s="51"/>
      <c r="E178" s="51"/>
      <c r="F178" s="51"/>
      <c r="G178" s="96">
        <f t="shared" si="4"/>
        <v>0</v>
      </c>
      <c r="H178" s="96">
        <f t="shared" si="5"/>
        <v>0</v>
      </c>
    </row>
    <row r="179" spans="1:8" ht="13.5" customHeight="1">
      <c r="A179" s="139"/>
      <c r="B179" s="5" t="s">
        <v>397</v>
      </c>
      <c r="C179" s="5" t="s">
        <v>398</v>
      </c>
      <c r="D179" s="51"/>
      <c r="E179" s="51"/>
      <c r="F179" s="51"/>
      <c r="G179" s="96">
        <f t="shared" si="4"/>
        <v>0</v>
      </c>
      <c r="H179" s="96">
        <f t="shared" si="5"/>
        <v>0</v>
      </c>
    </row>
    <row r="180" spans="1:8" ht="13.5" customHeight="1">
      <c r="A180" s="139"/>
      <c r="B180" s="5" t="s">
        <v>399</v>
      </c>
      <c r="C180" s="5" t="s">
        <v>400</v>
      </c>
      <c r="D180" s="51"/>
      <c r="E180" s="51"/>
      <c r="F180" s="51"/>
      <c r="G180" s="96">
        <f t="shared" si="4"/>
        <v>0</v>
      </c>
      <c r="H180" s="96">
        <f t="shared" si="5"/>
        <v>0</v>
      </c>
    </row>
    <row r="181" spans="1:8" ht="13.5" customHeight="1">
      <c r="A181" s="139"/>
      <c r="B181" s="5" t="s">
        <v>403</v>
      </c>
      <c r="C181" s="5" t="s">
        <v>404</v>
      </c>
      <c r="D181" s="51"/>
      <c r="E181" s="51"/>
      <c r="F181" s="51"/>
      <c r="G181" s="96">
        <f t="shared" ref="G181:G244" si="6">IFERROR($F181/D181,)</f>
        <v>0</v>
      </c>
      <c r="H181" s="96">
        <f t="shared" ref="H181:H244" si="7">IFERROR($F181/E181,)</f>
        <v>0</v>
      </c>
    </row>
    <row r="182" spans="1:8" ht="13.5" customHeight="1">
      <c r="A182" s="139"/>
      <c r="B182" s="5" t="s">
        <v>405</v>
      </c>
      <c r="C182" s="5" t="s">
        <v>406</v>
      </c>
      <c r="D182" s="51"/>
      <c r="E182" s="51"/>
      <c r="F182" s="51"/>
      <c r="G182" s="96">
        <f t="shared" si="6"/>
        <v>0</v>
      </c>
      <c r="H182" s="96">
        <f t="shared" si="7"/>
        <v>0</v>
      </c>
    </row>
    <row r="183" spans="1:8" ht="13.5" customHeight="1">
      <c r="A183" s="139"/>
      <c r="B183" s="5" t="s">
        <v>407</v>
      </c>
      <c r="C183" s="5" t="s">
        <v>408</v>
      </c>
      <c r="D183" s="51"/>
      <c r="E183" s="51"/>
      <c r="F183" s="51"/>
      <c r="G183" s="96">
        <f t="shared" si="6"/>
        <v>0</v>
      </c>
      <c r="H183" s="96">
        <f t="shared" si="7"/>
        <v>0</v>
      </c>
    </row>
    <row r="184" spans="1:8" ht="13.5" customHeight="1">
      <c r="A184" s="139"/>
      <c r="B184" s="5" t="s">
        <v>409</v>
      </c>
      <c r="C184" s="5" t="s">
        <v>410</v>
      </c>
      <c r="D184" s="51"/>
      <c r="E184" s="51"/>
      <c r="F184" s="51"/>
      <c r="G184" s="96">
        <f t="shared" si="6"/>
        <v>0</v>
      </c>
      <c r="H184" s="96">
        <f t="shared" si="7"/>
        <v>0</v>
      </c>
    </row>
    <row r="185" spans="1:8" ht="13.5" customHeight="1">
      <c r="A185" s="139"/>
      <c r="B185" s="5" t="s">
        <v>411</v>
      </c>
      <c r="C185" s="5" t="s">
        <v>412</v>
      </c>
      <c r="D185" s="51"/>
      <c r="E185" s="51"/>
      <c r="F185" s="51"/>
      <c r="G185" s="96">
        <f t="shared" si="6"/>
        <v>0</v>
      </c>
      <c r="H185" s="96">
        <f t="shared" si="7"/>
        <v>0</v>
      </c>
    </row>
    <row r="186" spans="1:8" ht="13.5" customHeight="1">
      <c r="A186" s="139"/>
      <c r="B186" s="5" t="s">
        <v>413</v>
      </c>
      <c r="C186" s="5" t="s">
        <v>414</v>
      </c>
      <c r="D186" s="51"/>
      <c r="E186" s="51"/>
      <c r="F186" s="51"/>
      <c r="G186" s="96">
        <f t="shared" si="6"/>
        <v>0</v>
      </c>
      <c r="H186" s="96">
        <f t="shared" si="7"/>
        <v>0</v>
      </c>
    </row>
    <row r="187" spans="1:8" ht="13.5" customHeight="1">
      <c r="A187" s="139"/>
      <c r="B187" s="5" t="s">
        <v>417</v>
      </c>
      <c r="C187" s="5" t="s">
        <v>418</v>
      </c>
      <c r="D187" s="51"/>
      <c r="E187" s="51"/>
      <c r="F187" s="51"/>
      <c r="G187" s="96">
        <f t="shared" si="6"/>
        <v>0</v>
      </c>
      <c r="H187" s="96">
        <f t="shared" si="7"/>
        <v>0</v>
      </c>
    </row>
    <row r="188" spans="1:8" ht="13.5" customHeight="1">
      <c r="A188" s="139"/>
      <c r="B188" s="5" t="s">
        <v>419</v>
      </c>
      <c r="C188" s="5" t="s">
        <v>420</v>
      </c>
      <c r="D188" s="51"/>
      <c r="E188" s="51"/>
      <c r="F188" s="51"/>
      <c r="G188" s="96">
        <f t="shared" si="6"/>
        <v>0</v>
      </c>
      <c r="H188" s="96">
        <f t="shared" si="7"/>
        <v>0</v>
      </c>
    </row>
    <row r="189" spans="1:8" ht="13.5" customHeight="1">
      <c r="A189" s="139"/>
      <c r="B189" s="5" t="s">
        <v>421</v>
      </c>
      <c r="C189" s="5" t="s">
        <v>422</v>
      </c>
      <c r="D189" s="51"/>
      <c r="E189" s="51"/>
      <c r="F189" s="51"/>
      <c r="G189" s="96">
        <f t="shared" si="6"/>
        <v>0</v>
      </c>
      <c r="H189" s="96">
        <f t="shared" si="7"/>
        <v>0</v>
      </c>
    </row>
    <row r="190" spans="1:8" ht="13.5" customHeight="1">
      <c r="A190" s="139"/>
      <c r="B190" s="5" t="s">
        <v>423</v>
      </c>
      <c r="C190" s="5" t="s">
        <v>424</v>
      </c>
      <c r="D190" s="51"/>
      <c r="E190" s="51"/>
      <c r="F190" s="51"/>
      <c r="G190" s="96">
        <f t="shared" si="6"/>
        <v>0</v>
      </c>
      <c r="H190" s="96">
        <f t="shared" si="7"/>
        <v>0</v>
      </c>
    </row>
    <row r="191" spans="1:8" ht="13.5" customHeight="1">
      <c r="A191" s="139"/>
      <c r="B191" s="5" t="s">
        <v>425</v>
      </c>
      <c r="C191" s="5" t="s">
        <v>426</v>
      </c>
      <c r="D191" s="51"/>
      <c r="E191" s="51"/>
      <c r="F191" s="51"/>
      <c r="G191" s="96">
        <f t="shared" si="6"/>
        <v>0</v>
      </c>
      <c r="H191" s="96">
        <f t="shared" si="7"/>
        <v>0</v>
      </c>
    </row>
    <row r="192" spans="1:8" ht="13.5" customHeight="1">
      <c r="A192" s="139"/>
      <c r="B192" s="5" t="s">
        <v>427</v>
      </c>
      <c r="C192" s="5" t="s">
        <v>428</v>
      </c>
      <c r="D192" s="51"/>
      <c r="E192" s="51"/>
      <c r="F192" s="51"/>
      <c r="G192" s="96">
        <f t="shared" si="6"/>
        <v>0</v>
      </c>
      <c r="H192" s="96">
        <f t="shared" si="7"/>
        <v>0</v>
      </c>
    </row>
    <row r="193" spans="1:8" ht="13.5" customHeight="1">
      <c r="A193" s="139"/>
      <c r="B193" s="5" t="s">
        <v>429</v>
      </c>
      <c r="C193" s="5" t="s">
        <v>430</v>
      </c>
      <c r="D193" s="51"/>
      <c r="E193" s="51"/>
      <c r="F193" s="51"/>
      <c r="G193" s="96">
        <f t="shared" si="6"/>
        <v>0</v>
      </c>
      <c r="H193" s="96">
        <f t="shared" si="7"/>
        <v>0</v>
      </c>
    </row>
    <row r="194" spans="1:8" ht="13.5" customHeight="1">
      <c r="A194" s="139"/>
      <c r="B194" s="5" t="s">
        <v>431</v>
      </c>
      <c r="C194" s="5" t="s">
        <v>432</v>
      </c>
      <c r="D194" s="51"/>
      <c r="E194" s="51"/>
      <c r="F194" s="51"/>
      <c r="G194" s="96">
        <f t="shared" si="6"/>
        <v>0</v>
      </c>
      <c r="H194" s="96">
        <f t="shared" si="7"/>
        <v>0</v>
      </c>
    </row>
    <row r="195" spans="1:8" ht="13.5" customHeight="1">
      <c r="A195" s="139"/>
      <c r="B195" s="5" t="s">
        <v>433</v>
      </c>
      <c r="C195" s="5" t="s">
        <v>434</v>
      </c>
      <c r="D195" s="51"/>
      <c r="E195" s="51"/>
      <c r="F195" s="51"/>
      <c r="G195" s="96">
        <f t="shared" si="6"/>
        <v>0</v>
      </c>
      <c r="H195" s="96">
        <f t="shared" si="7"/>
        <v>0</v>
      </c>
    </row>
    <row r="196" spans="1:8" ht="13.5" customHeight="1">
      <c r="A196" s="139"/>
      <c r="B196" s="5" t="s">
        <v>437</v>
      </c>
      <c r="C196" s="5" t="s">
        <v>367</v>
      </c>
      <c r="D196" s="51"/>
      <c r="E196" s="51"/>
      <c r="F196" s="51"/>
      <c r="G196" s="96">
        <f t="shared" si="6"/>
        <v>0</v>
      </c>
      <c r="H196" s="96">
        <f t="shared" si="7"/>
        <v>0</v>
      </c>
    </row>
    <row r="197" spans="1:8" ht="13.5" customHeight="1">
      <c r="A197" s="139"/>
      <c r="B197" s="5" t="s">
        <v>438</v>
      </c>
      <c r="C197" s="5" t="s">
        <v>439</v>
      </c>
      <c r="D197" s="51"/>
      <c r="E197" s="51"/>
      <c r="F197" s="51"/>
      <c r="G197" s="96">
        <f t="shared" si="6"/>
        <v>0</v>
      </c>
      <c r="H197" s="96">
        <f t="shared" si="7"/>
        <v>0</v>
      </c>
    </row>
    <row r="198" spans="1:8" ht="13.5" customHeight="1">
      <c r="A198" s="139"/>
      <c r="B198" s="5" t="s">
        <v>442</v>
      </c>
      <c r="C198" s="5" t="s">
        <v>367</v>
      </c>
      <c r="D198" s="51"/>
      <c r="E198" s="51"/>
      <c r="F198" s="51"/>
      <c r="G198" s="96">
        <f t="shared" si="6"/>
        <v>0</v>
      </c>
      <c r="H198" s="96">
        <f t="shared" si="7"/>
        <v>0</v>
      </c>
    </row>
    <row r="199" spans="1:8" ht="13.5" customHeight="1">
      <c r="A199" s="139"/>
      <c r="B199" s="5" t="s">
        <v>443</v>
      </c>
      <c r="C199" s="5" t="s">
        <v>444</v>
      </c>
      <c r="D199" s="51"/>
      <c r="E199" s="51"/>
      <c r="F199" s="51"/>
      <c r="G199" s="96">
        <f t="shared" si="6"/>
        <v>0</v>
      </c>
      <c r="H199" s="96">
        <f t="shared" si="7"/>
        <v>0</v>
      </c>
    </row>
    <row r="200" spans="1:8" ht="13.5" customHeight="1">
      <c r="A200" s="139"/>
      <c r="B200" s="5" t="s">
        <v>445</v>
      </c>
      <c r="C200" s="5" t="s">
        <v>446</v>
      </c>
      <c r="D200" s="51"/>
      <c r="E200" s="51"/>
      <c r="F200" s="51"/>
      <c r="G200" s="96">
        <f t="shared" si="6"/>
        <v>0</v>
      </c>
      <c r="H200" s="96">
        <f t="shared" si="7"/>
        <v>0</v>
      </c>
    </row>
    <row r="201" spans="1:8" ht="13.5" customHeight="1">
      <c r="A201" s="139"/>
      <c r="B201" s="5" t="s">
        <v>451</v>
      </c>
      <c r="C201" s="5" t="s">
        <v>452</v>
      </c>
      <c r="D201" s="51"/>
      <c r="E201" s="51"/>
      <c r="F201" s="51"/>
      <c r="G201" s="96">
        <f t="shared" si="6"/>
        <v>0</v>
      </c>
      <c r="H201" s="96">
        <f t="shared" si="7"/>
        <v>0</v>
      </c>
    </row>
    <row r="202" spans="1:8" ht="13.5" customHeight="1">
      <c r="A202" s="139"/>
      <c r="B202" s="5" t="s">
        <v>453</v>
      </c>
      <c r="C202" s="7" t="s">
        <v>454</v>
      </c>
      <c r="D202" s="51"/>
      <c r="E202" s="51"/>
      <c r="F202" s="51"/>
      <c r="G202" s="96">
        <f t="shared" si="6"/>
        <v>0</v>
      </c>
      <c r="H202" s="96">
        <f t="shared" si="7"/>
        <v>0</v>
      </c>
    </row>
    <row r="203" spans="1:8" ht="13.5" customHeight="1">
      <c r="A203" s="139"/>
      <c r="B203" s="5" t="s">
        <v>455</v>
      </c>
      <c r="C203" s="7" t="s">
        <v>456</v>
      </c>
      <c r="D203" s="51"/>
      <c r="E203" s="51"/>
      <c r="F203" s="51"/>
      <c r="G203" s="96">
        <f t="shared" si="6"/>
        <v>0</v>
      </c>
      <c r="H203" s="96">
        <f t="shared" si="7"/>
        <v>0</v>
      </c>
    </row>
    <row r="204" spans="1:8" ht="13.5" customHeight="1">
      <c r="A204" s="139"/>
      <c r="B204" s="5" t="s">
        <v>459</v>
      </c>
      <c r="C204" s="7" t="s">
        <v>460</v>
      </c>
      <c r="D204" s="51"/>
      <c r="E204" s="51"/>
      <c r="F204" s="51"/>
      <c r="G204" s="96">
        <f t="shared" si="6"/>
        <v>0</v>
      </c>
      <c r="H204" s="96">
        <f t="shared" si="7"/>
        <v>0</v>
      </c>
    </row>
    <row r="205" spans="1:8" ht="13.5" customHeight="1">
      <c r="A205" s="139"/>
      <c r="B205" s="5" t="s">
        <v>461</v>
      </c>
      <c r="C205" s="7" t="s">
        <v>462</v>
      </c>
      <c r="D205" s="51"/>
      <c r="E205" s="51"/>
      <c r="F205" s="51"/>
      <c r="G205" s="96">
        <f t="shared" si="6"/>
        <v>0</v>
      </c>
      <c r="H205" s="96">
        <f t="shared" si="7"/>
        <v>0</v>
      </c>
    </row>
    <row r="206" spans="1:8" ht="13.5" customHeight="1">
      <c r="A206" s="139"/>
      <c r="B206" s="5" t="s">
        <v>467</v>
      </c>
      <c r="C206" s="5" t="s">
        <v>468</v>
      </c>
      <c r="D206" s="51"/>
      <c r="E206" s="51"/>
      <c r="F206" s="51"/>
      <c r="G206" s="96">
        <f t="shared" si="6"/>
        <v>0</v>
      </c>
      <c r="H206" s="96">
        <f t="shared" si="7"/>
        <v>0</v>
      </c>
    </row>
    <row r="207" spans="1:8" ht="13.5" customHeight="1">
      <c r="A207" s="139"/>
      <c r="B207" s="5" t="s">
        <v>469</v>
      </c>
      <c r="C207" s="5" t="s">
        <v>470</v>
      </c>
      <c r="D207" s="51"/>
      <c r="E207" s="51">
        <v>11200</v>
      </c>
      <c r="F207" s="51"/>
      <c r="G207" s="96">
        <f t="shared" si="6"/>
        <v>0</v>
      </c>
      <c r="H207" s="96">
        <f t="shared" si="7"/>
        <v>0</v>
      </c>
    </row>
    <row r="208" spans="1:8" ht="13.5" customHeight="1">
      <c r="A208" s="139"/>
      <c r="B208" s="5" t="s">
        <v>471</v>
      </c>
      <c r="C208" s="5" t="s">
        <v>472</v>
      </c>
      <c r="D208" s="51"/>
      <c r="E208" s="51"/>
      <c r="F208" s="51"/>
      <c r="G208" s="96">
        <f t="shared" si="6"/>
        <v>0</v>
      </c>
      <c r="H208" s="96">
        <f t="shared" si="7"/>
        <v>0</v>
      </c>
    </row>
    <row r="209" spans="1:8" ht="13.5" customHeight="1">
      <c r="A209" s="139"/>
      <c r="B209" s="5" t="s">
        <v>475</v>
      </c>
      <c r="C209" s="5" t="s">
        <v>476</v>
      </c>
      <c r="D209" s="51"/>
      <c r="E209" s="51"/>
      <c r="F209" s="51"/>
      <c r="G209" s="96">
        <f t="shared" si="6"/>
        <v>0</v>
      </c>
      <c r="H209" s="96">
        <f t="shared" si="7"/>
        <v>0</v>
      </c>
    </row>
    <row r="210" spans="1:8" ht="13.5" customHeight="1">
      <c r="A210" s="139"/>
      <c r="B210" s="5" t="s">
        <v>477</v>
      </c>
      <c r="C210" s="5" t="s">
        <v>478</v>
      </c>
      <c r="D210" s="51"/>
      <c r="E210" s="51"/>
      <c r="F210" s="51"/>
      <c r="G210" s="96">
        <f t="shared" si="6"/>
        <v>0</v>
      </c>
      <c r="H210" s="96">
        <f t="shared" si="7"/>
        <v>0</v>
      </c>
    </row>
    <row r="211" spans="1:8" ht="13.5" customHeight="1">
      <c r="A211" s="139"/>
      <c r="B211" s="5" t="s">
        <v>479</v>
      </c>
      <c r="C211" s="5" t="s">
        <v>480</v>
      </c>
      <c r="D211" s="51"/>
      <c r="E211" s="51"/>
      <c r="F211" s="51"/>
      <c r="G211" s="96">
        <f t="shared" si="6"/>
        <v>0</v>
      </c>
      <c r="H211" s="96">
        <f t="shared" si="7"/>
        <v>0</v>
      </c>
    </row>
    <row r="212" spans="1:8" ht="13.5" customHeight="1">
      <c r="A212" s="139"/>
      <c r="B212" s="5" t="s">
        <v>481</v>
      </c>
      <c r="C212" s="5" t="s">
        <v>482</v>
      </c>
      <c r="D212" s="51"/>
      <c r="E212" s="51"/>
      <c r="F212" s="51"/>
      <c r="G212" s="96">
        <f t="shared" si="6"/>
        <v>0</v>
      </c>
      <c r="H212" s="96">
        <f t="shared" si="7"/>
        <v>0</v>
      </c>
    </row>
    <row r="213" spans="1:8" ht="13.5" customHeight="1">
      <c r="A213" s="139"/>
      <c r="B213" s="5" t="s">
        <v>483</v>
      </c>
      <c r="C213" s="5" t="s">
        <v>484</v>
      </c>
      <c r="D213" s="51"/>
      <c r="E213" s="51"/>
      <c r="F213" s="51"/>
      <c r="G213" s="96">
        <f t="shared" si="6"/>
        <v>0</v>
      </c>
      <c r="H213" s="96">
        <f t="shared" si="7"/>
        <v>0</v>
      </c>
    </row>
    <row r="214" spans="1:8" ht="13.5" customHeight="1">
      <c r="A214" s="139"/>
      <c r="B214" s="5" t="s">
        <v>485</v>
      </c>
      <c r="C214" s="5" t="s">
        <v>486</v>
      </c>
      <c r="D214" s="51"/>
      <c r="E214" s="51"/>
      <c r="F214" s="51"/>
      <c r="G214" s="96">
        <f t="shared" si="6"/>
        <v>0</v>
      </c>
      <c r="H214" s="96">
        <f t="shared" si="7"/>
        <v>0</v>
      </c>
    </row>
    <row r="215" spans="1:8" ht="13.5" customHeight="1">
      <c r="A215" s="139"/>
      <c r="B215" s="5" t="s">
        <v>487</v>
      </c>
      <c r="C215" s="5" t="s">
        <v>488</v>
      </c>
      <c r="D215" s="51"/>
      <c r="E215" s="51"/>
      <c r="F215" s="51"/>
      <c r="G215" s="96">
        <f t="shared" si="6"/>
        <v>0</v>
      </c>
      <c r="H215" s="96">
        <f t="shared" si="7"/>
        <v>0</v>
      </c>
    </row>
    <row r="216" spans="1:8" ht="13.5" customHeight="1">
      <c r="A216" s="139"/>
      <c r="B216" s="5" t="s">
        <v>489</v>
      </c>
      <c r="C216" s="5" t="s">
        <v>490</v>
      </c>
      <c r="D216" s="51"/>
      <c r="E216" s="51"/>
      <c r="F216" s="51"/>
      <c r="G216" s="96">
        <f t="shared" si="6"/>
        <v>0</v>
      </c>
      <c r="H216" s="96">
        <f t="shared" si="7"/>
        <v>0</v>
      </c>
    </row>
    <row r="217" spans="1:8" ht="13.5" customHeight="1">
      <c r="A217" s="139"/>
      <c r="B217" s="108">
        <v>2290901</v>
      </c>
      <c r="C217" s="109" t="s">
        <v>493</v>
      </c>
      <c r="D217" s="52"/>
      <c r="E217" s="52"/>
      <c r="F217" s="52"/>
      <c r="G217" s="110">
        <f t="shared" si="6"/>
        <v>0</v>
      </c>
      <c r="H217" s="110">
        <f t="shared" si="7"/>
        <v>0</v>
      </c>
    </row>
    <row r="218" spans="1:8" ht="13.5" customHeight="1">
      <c r="A218" s="139"/>
      <c r="B218" s="5" t="s">
        <v>496</v>
      </c>
      <c r="C218" s="5" t="s">
        <v>497</v>
      </c>
      <c r="D218" s="51"/>
      <c r="E218" s="51"/>
      <c r="F218" s="51"/>
      <c r="G218" s="96">
        <f t="shared" si="6"/>
        <v>0</v>
      </c>
      <c r="H218" s="96">
        <f t="shared" si="7"/>
        <v>0</v>
      </c>
    </row>
    <row r="219" spans="1:8" ht="13.5" customHeight="1">
      <c r="A219" s="139"/>
      <c r="B219" s="5" t="s">
        <v>498</v>
      </c>
      <c r="C219" s="5" t="s">
        <v>499</v>
      </c>
      <c r="D219" s="51"/>
      <c r="E219" s="51">
        <v>236</v>
      </c>
      <c r="F219" s="51"/>
      <c r="G219" s="96">
        <f t="shared" si="6"/>
        <v>0</v>
      </c>
      <c r="H219" s="96">
        <f t="shared" si="7"/>
        <v>0</v>
      </c>
    </row>
    <row r="220" spans="1:8" ht="13.5" customHeight="1">
      <c r="A220" s="139"/>
      <c r="B220" s="5" t="s">
        <v>500</v>
      </c>
      <c r="C220" s="5" t="s">
        <v>501</v>
      </c>
      <c r="D220" s="51"/>
      <c r="E220" s="51"/>
      <c r="F220" s="51"/>
      <c r="G220" s="96">
        <f t="shared" si="6"/>
        <v>0</v>
      </c>
      <c r="H220" s="96">
        <f t="shared" si="7"/>
        <v>0</v>
      </c>
    </row>
    <row r="221" spans="1:8" ht="13.5" customHeight="1">
      <c r="A221" s="139"/>
      <c r="B221" s="5" t="s">
        <v>502</v>
      </c>
      <c r="C221" s="95" t="s">
        <v>503</v>
      </c>
      <c r="D221" s="51"/>
      <c r="E221" s="51"/>
      <c r="F221" s="51"/>
      <c r="G221" s="96">
        <f t="shared" si="6"/>
        <v>0</v>
      </c>
      <c r="H221" s="96">
        <f t="shared" si="7"/>
        <v>0</v>
      </c>
    </row>
    <row r="222" spans="1:8" ht="13.5" customHeight="1">
      <c r="A222" s="139"/>
      <c r="B222" s="5" t="s">
        <v>504</v>
      </c>
      <c r="C222" s="5" t="s">
        <v>505</v>
      </c>
      <c r="D222" s="51"/>
      <c r="E222" s="51"/>
      <c r="F222" s="51"/>
      <c r="G222" s="96">
        <f t="shared" si="6"/>
        <v>0</v>
      </c>
      <c r="H222" s="96">
        <f t="shared" si="7"/>
        <v>0</v>
      </c>
    </row>
    <row r="223" spans="1:8" ht="13.5" customHeight="1">
      <c r="A223" s="139"/>
      <c r="B223" s="5" t="s">
        <v>506</v>
      </c>
      <c r="C223" s="5" t="s">
        <v>507</v>
      </c>
      <c r="D223" s="51"/>
      <c r="E223" s="51">
        <v>147</v>
      </c>
      <c r="F223" s="51"/>
      <c r="G223" s="96">
        <f t="shared" si="6"/>
        <v>0</v>
      </c>
      <c r="H223" s="96">
        <f t="shared" si="7"/>
        <v>0</v>
      </c>
    </row>
    <row r="224" spans="1:8" ht="13.5" customHeight="1">
      <c r="A224" s="139"/>
      <c r="B224" s="5" t="s">
        <v>508</v>
      </c>
      <c r="C224" s="5" t="s">
        <v>509</v>
      </c>
      <c r="D224" s="51"/>
      <c r="E224" s="51"/>
      <c r="F224" s="51"/>
      <c r="G224" s="96">
        <f t="shared" si="6"/>
        <v>0</v>
      </c>
      <c r="H224" s="96">
        <f t="shared" si="7"/>
        <v>0</v>
      </c>
    </row>
    <row r="225" spans="1:8" ht="13.5" customHeight="1">
      <c r="A225" s="139"/>
      <c r="B225" s="5" t="s">
        <v>510</v>
      </c>
      <c r="C225" s="5" t="s">
        <v>511</v>
      </c>
      <c r="D225" s="51"/>
      <c r="E225" s="51"/>
      <c r="F225" s="51"/>
      <c r="G225" s="96">
        <f t="shared" si="6"/>
        <v>0</v>
      </c>
      <c r="H225" s="96">
        <f t="shared" si="7"/>
        <v>0</v>
      </c>
    </row>
    <row r="226" spans="1:8" ht="13.5" customHeight="1">
      <c r="A226" s="139"/>
      <c r="B226" s="5" t="s">
        <v>512</v>
      </c>
      <c r="C226" s="5" t="s">
        <v>513</v>
      </c>
      <c r="D226" s="51"/>
      <c r="E226" s="51"/>
      <c r="F226" s="51"/>
      <c r="G226" s="96">
        <f t="shared" si="6"/>
        <v>0</v>
      </c>
      <c r="H226" s="96">
        <f t="shared" si="7"/>
        <v>0</v>
      </c>
    </row>
    <row r="227" spans="1:8" ht="13.5" customHeight="1">
      <c r="A227" s="139"/>
      <c r="B227" s="5" t="s">
        <v>514</v>
      </c>
      <c r="C227" s="5" t="s">
        <v>515</v>
      </c>
      <c r="D227" s="51"/>
      <c r="E227" s="51"/>
      <c r="F227" s="51"/>
      <c r="G227" s="96">
        <f t="shared" si="6"/>
        <v>0</v>
      </c>
      <c r="H227" s="96">
        <f t="shared" si="7"/>
        <v>0</v>
      </c>
    </row>
    <row r="228" spans="1:8" ht="13.5" customHeight="1">
      <c r="A228" s="139"/>
      <c r="B228" s="5" t="s">
        <v>516</v>
      </c>
      <c r="C228" s="5" t="s">
        <v>517</v>
      </c>
      <c r="D228" s="51"/>
      <c r="E228" s="51"/>
      <c r="F228" s="51"/>
      <c r="G228" s="96">
        <f t="shared" si="6"/>
        <v>0</v>
      </c>
      <c r="H228" s="96">
        <f t="shared" si="7"/>
        <v>0</v>
      </c>
    </row>
    <row r="229" spans="1:8" ht="13.5" customHeight="1">
      <c r="A229" s="139"/>
      <c r="B229" s="5" t="s">
        <v>522</v>
      </c>
      <c r="C229" s="5" t="s">
        <v>523</v>
      </c>
      <c r="D229" s="51"/>
      <c r="E229" s="51"/>
      <c r="F229" s="51"/>
      <c r="G229" s="96">
        <f t="shared" si="6"/>
        <v>0</v>
      </c>
      <c r="H229" s="96">
        <f t="shared" si="7"/>
        <v>0</v>
      </c>
    </row>
    <row r="230" spans="1:8" ht="13.5" customHeight="1">
      <c r="A230" s="139"/>
      <c r="B230" s="5" t="s">
        <v>524</v>
      </c>
      <c r="C230" s="5" t="s">
        <v>525</v>
      </c>
      <c r="D230" s="51"/>
      <c r="E230" s="51"/>
      <c r="F230" s="51"/>
      <c r="G230" s="96">
        <f t="shared" si="6"/>
        <v>0</v>
      </c>
      <c r="H230" s="96">
        <f t="shared" si="7"/>
        <v>0</v>
      </c>
    </row>
    <row r="231" spans="1:8" ht="13.5" customHeight="1">
      <c r="A231" s="139"/>
      <c r="B231" s="5" t="s">
        <v>526</v>
      </c>
      <c r="C231" s="5" t="s">
        <v>527</v>
      </c>
      <c r="D231" s="51"/>
      <c r="E231" s="51">
        <v>391</v>
      </c>
      <c r="F231" s="51">
        <v>400.1</v>
      </c>
      <c r="G231" s="96">
        <f t="shared" si="6"/>
        <v>0</v>
      </c>
      <c r="H231" s="96">
        <f t="shared" si="7"/>
        <v>1.0232736572890027</v>
      </c>
    </row>
    <row r="232" spans="1:8" ht="13.5" customHeight="1">
      <c r="A232" s="139"/>
      <c r="B232" s="5" t="s">
        <v>528</v>
      </c>
      <c r="C232" s="5" t="s">
        <v>529</v>
      </c>
      <c r="D232" s="51"/>
      <c r="E232" s="51"/>
      <c r="F232" s="51"/>
      <c r="G232" s="96">
        <f t="shared" si="6"/>
        <v>0</v>
      </c>
      <c r="H232" s="96">
        <f t="shared" si="7"/>
        <v>0</v>
      </c>
    </row>
    <row r="233" spans="1:8" ht="13.5" customHeight="1">
      <c r="A233" s="139"/>
      <c r="B233" s="5" t="s">
        <v>530</v>
      </c>
      <c r="C233" s="5" t="s">
        <v>531</v>
      </c>
      <c r="D233" s="51"/>
      <c r="E233" s="51"/>
      <c r="F233" s="51"/>
      <c r="G233" s="96">
        <f t="shared" si="6"/>
        <v>0</v>
      </c>
      <c r="H233" s="96">
        <f t="shared" si="7"/>
        <v>0</v>
      </c>
    </row>
    <row r="234" spans="1:8" ht="13.5" customHeight="1">
      <c r="A234" s="139"/>
      <c r="B234" s="5" t="s">
        <v>532</v>
      </c>
      <c r="C234" s="5" t="s">
        <v>533</v>
      </c>
      <c r="D234" s="51"/>
      <c r="E234" s="51"/>
      <c r="F234" s="51"/>
      <c r="G234" s="96">
        <f t="shared" si="6"/>
        <v>0</v>
      </c>
      <c r="H234" s="96">
        <f t="shared" si="7"/>
        <v>0</v>
      </c>
    </row>
    <row r="235" spans="1:8" ht="13.5" customHeight="1">
      <c r="A235" s="139"/>
      <c r="B235" s="5" t="s">
        <v>534</v>
      </c>
      <c r="C235" s="5" t="s">
        <v>535</v>
      </c>
      <c r="D235" s="51"/>
      <c r="E235" s="51"/>
      <c r="F235" s="51"/>
      <c r="G235" s="96">
        <f t="shared" si="6"/>
        <v>0</v>
      </c>
      <c r="H235" s="96">
        <f t="shared" si="7"/>
        <v>0</v>
      </c>
    </row>
    <row r="236" spans="1:8" ht="13.5" customHeight="1">
      <c r="A236" s="139"/>
      <c r="B236" s="5" t="s">
        <v>536</v>
      </c>
      <c r="C236" s="5" t="s">
        <v>537</v>
      </c>
      <c r="D236" s="51"/>
      <c r="E236" s="51"/>
      <c r="F236" s="51"/>
      <c r="G236" s="96">
        <f t="shared" si="6"/>
        <v>0</v>
      </c>
      <c r="H236" s="96">
        <f t="shared" si="7"/>
        <v>0</v>
      </c>
    </row>
    <row r="237" spans="1:8" ht="13.5" customHeight="1">
      <c r="A237" s="139"/>
      <c r="B237" s="5" t="s">
        <v>538</v>
      </c>
      <c r="C237" s="5" t="s">
        <v>539</v>
      </c>
      <c r="D237" s="51"/>
      <c r="E237" s="51"/>
      <c r="F237" s="51"/>
      <c r="G237" s="96">
        <f t="shared" si="6"/>
        <v>0</v>
      </c>
      <c r="H237" s="96">
        <f t="shared" si="7"/>
        <v>0</v>
      </c>
    </row>
    <row r="238" spans="1:8" ht="13.5" customHeight="1">
      <c r="A238" s="139"/>
      <c r="B238" s="5" t="s">
        <v>540</v>
      </c>
      <c r="C238" s="5" t="s">
        <v>541</v>
      </c>
      <c r="D238" s="51"/>
      <c r="E238" s="51"/>
      <c r="F238" s="51"/>
      <c r="G238" s="96">
        <f t="shared" si="6"/>
        <v>0</v>
      </c>
      <c r="H238" s="96">
        <f t="shared" si="7"/>
        <v>0</v>
      </c>
    </row>
    <row r="239" spans="1:8" ht="13.5" customHeight="1">
      <c r="A239" s="139"/>
      <c r="B239" s="5" t="s">
        <v>542</v>
      </c>
      <c r="C239" s="5" t="s">
        <v>543</v>
      </c>
      <c r="D239" s="51"/>
      <c r="E239" s="51"/>
      <c r="F239" s="51"/>
      <c r="G239" s="96">
        <f t="shared" si="6"/>
        <v>0</v>
      </c>
      <c r="H239" s="96">
        <f t="shared" si="7"/>
        <v>0</v>
      </c>
    </row>
    <row r="240" spans="1:8" ht="13.5" customHeight="1">
      <c r="A240" s="139"/>
      <c r="B240" s="5" t="s">
        <v>544</v>
      </c>
      <c r="C240" s="5" t="s">
        <v>545</v>
      </c>
      <c r="D240" s="51"/>
      <c r="E240" s="51"/>
      <c r="F240" s="51"/>
      <c r="G240" s="96">
        <f t="shared" si="6"/>
        <v>0</v>
      </c>
      <c r="H240" s="96">
        <f t="shared" si="7"/>
        <v>0</v>
      </c>
    </row>
    <row r="241" spans="1:8" ht="13.5" customHeight="1">
      <c r="A241" s="139"/>
      <c r="B241" s="5" t="s">
        <v>546</v>
      </c>
      <c r="C241" s="5" t="s">
        <v>547</v>
      </c>
      <c r="D241" s="51"/>
      <c r="E241" s="51">
        <v>2472</v>
      </c>
      <c r="F241" s="51"/>
      <c r="G241" s="96">
        <f t="shared" si="6"/>
        <v>0</v>
      </c>
      <c r="H241" s="96">
        <f t="shared" si="7"/>
        <v>0</v>
      </c>
    </row>
    <row r="242" spans="1:8" ht="13.5" customHeight="1">
      <c r="A242" s="139"/>
      <c r="B242" s="5" t="s">
        <v>548</v>
      </c>
      <c r="C242" s="5" t="s">
        <v>549</v>
      </c>
      <c r="D242" s="51"/>
      <c r="E242" s="51">
        <v>1442</v>
      </c>
      <c r="F242" s="51"/>
      <c r="G242" s="96">
        <f t="shared" si="6"/>
        <v>0</v>
      </c>
      <c r="H242" s="96">
        <f t="shared" si="7"/>
        <v>0</v>
      </c>
    </row>
    <row r="243" spans="1:8" ht="13.5" customHeight="1">
      <c r="A243" s="139"/>
      <c r="B243" s="5" t="s">
        <v>550</v>
      </c>
      <c r="C243" s="5" t="s">
        <v>551</v>
      </c>
      <c r="D243" s="51"/>
      <c r="E243" s="51">
        <v>11</v>
      </c>
      <c r="F243" s="51"/>
      <c r="G243" s="96">
        <f t="shared" si="6"/>
        <v>0</v>
      </c>
      <c r="H243" s="96">
        <f t="shared" si="7"/>
        <v>0</v>
      </c>
    </row>
    <row r="244" spans="1:8" ht="13.5" customHeight="1">
      <c r="A244" s="139"/>
      <c r="B244" s="5" t="s">
        <v>556</v>
      </c>
      <c r="C244" s="5" t="s">
        <v>557</v>
      </c>
      <c r="D244" s="51"/>
      <c r="E244" s="51"/>
      <c r="F244" s="51"/>
      <c r="G244" s="96">
        <f t="shared" si="6"/>
        <v>0</v>
      </c>
      <c r="H244" s="96">
        <f t="shared" si="7"/>
        <v>0</v>
      </c>
    </row>
    <row r="245" spans="1:8" ht="13.5" customHeight="1">
      <c r="A245" s="139"/>
      <c r="B245" s="5" t="s">
        <v>558</v>
      </c>
      <c r="C245" s="5" t="s">
        <v>559</v>
      </c>
      <c r="D245" s="51"/>
      <c r="E245" s="51"/>
      <c r="F245" s="51"/>
      <c r="G245" s="96">
        <f t="shared" ref="G245:G284" si="8">IFERROR($F245/D245,)</f>
        <v>0</v>
      </c>
      <c r="H245" s="96">
        <f t="shared" ref="H245:H284" si="9">IFERROR($F245/E245,)</f>
        <v>0</v>
      </c>
    </row>
    <row r="246" spans="1:8" ht="13.5" customHeight="1">
      <c r="A246" s="139"/>
      <c r="B246" s="5" t="s">
        <v>560</v>
      </c>
      <c r="C246" s="5" t="s">
        <v>561</v>
      </c>
      <c r="D246" s="51">
        <v>400</v>
      </c>
      <c r="E246" s="51">
        <v>1</v>
      </c>
      <c r="F246" s="51"/>
      <c r="G246" s="96">
        <f t="shared" si="8"/>
        <v>0</v>
      </c>
      <c r="H246" s="96">
        <f t="shared" si="9"/>
        <v>0</v>
      </c>
    </row>
    <row r="247" spans="1:8" ht="13.5" customHeight="1">
      <c r="A247" s="139"/>
      <c r="B247" s="5" t="s">
        <v>562</v>
      </c>
      <c r="C247" s="5" t="s">
        <v>563</v>
      </c>
      <c r="D247" s="51"/>
      <c r="E247" s="51"/>
      <c r="F247" s="51"/>
      <c r="G247" s="96">
        <f t="shared" si="8"/>
        <v>0</v>
      </c>
      <c r="H247" s="96">
        <f t="shared" si="9"/>
        <v>0</v>
      </c>
    </row>
    <row r="248" spans="1:8" ht="13.5" customHeight="1">
      <c r="A248" s="139"/>
      <c r="B248" s="5" t="s">
        <v>564</v>
      </c>
      <c r="C248" s="5" t="s">
        <v>565</v>
      </c>
      <c r="D248" s="51"/>
      <c r="E248" s="51"/>
      <c r="F248" s="51"/>
      <c r="G248" s="96">
        <f t="shared" si="8"/>
        <v>0</v>
      </c>
      <c r="H248" s="96">
        <f t="shared" si="9"/>
        <v>0</v>
      </c>
    </row>
    <row r="249" spans="1:8" ht="13.5" customHeight="1">
      <c r="A249" s="139"/>
      <c r="B249" s="5" t="s">
        <v>566</v>
      </c>
      <c r="C249" s="5" t="s">
        <v>567</v>
      </c>
      <c r="D249" s="51"/>
      <c r="E249" s="51"/>
      <c r="F249" s="51"/>
      <c r="G249" s="96">
        <f t="shared" si="8"/>
        <v>0</v>
      </c>
      <c r="H249" s="96">
        <f t="shared" si="9"/>
        <v>0</v>
      </c>
    </row>
    <row r="250" spans="1:8" ht="13.5" customHeight="1">
      <c r="A250" s="139"/>
      <c r="B250" s="5" t="s">
        <v>568</v>
      </c>
      <c r="C250" s="5" t="s">
        <v>569</v>
      </c>
      <c r="D250" s="51"/>
      <c r="E250" s="51"/>
      <c r="F250" s="51"/>
      <c r="G250" s="96">
        <f t="shared" si="8"/>
        <v>0</v>
      </c>
      <c r="H250" s="96">
        <f t="shared" si="9"/>
        <v>0</v>
      </c>
    </row>
    <row r="251" spans="1:8" ht="13.5" customHeight="1">
      <c r="A251" s="139"/>
      <c r="B251" s="5" t="s">
        <v>570</v>
      </c>
      <c r="C251" s="5" t="s">
        <v>571</v>
      </c>
      <c r="D251" s="51"/>
      <c r="E251" s="51"/>
      <c r="F251" s="51"/>
      <c r="G251" s="96">
        <f t="shared" si="8"/>
        <v>0</v>
      </c>
      <c r="H251" s="96">
        <f t="shared" si="9"/>
        <v>0</v>
      </c>
    </row>
    <row r="252" spans="1:8" ht="13.5" customHeight="1">
      <c r="A252" s="139"/>
      <c r="B252" s="5" t="s">
        <v>572</v>
      </c>
      <c r="C252" s="5" t="s">
        <v>573</v>
      </c>
      <c r="D252" s="51"/>
      <c r="E252" s="51"/>
      <c r="F252" s="51"/>
      <c r="G252" s="96">
        <f t="shared" si="8"/>
        <v>0</v>
      </c>
      <c r="H252" s="96">
        <f t="shared" si="9"/>
        <v>0</v>
      </c>
    </row>
    <row r="253" spans="1:8" ht="13.5" customHeight="1">
      <c r="A253" s="139"/>
      <c r="B253" s="5" t="s">
        <v>574</v>
      </c>
      <c r="C253" s="5" t="s">
        <v>575</v>
      </c>
      <c r="D253" s="51"/>
      <c r="E253" s="51"/>
      <c r="F253" s="51"/>
      <c r="G253" s="96">
        <f t="shared" si="8"/>
        <v>0</v>
      </c>
      <c r="H253" s="96">
        <f t="shared" si="9"/>
        <v>0</v>
      </c>
    </row>
    <row r="254" spans="1:8" ht="13.5" customHeight="1">
      <c r="A254" s="139"/>
      <c r="B254" s="5" t="s">
        <v>576</v>
      </c>
      <c r="C254" s="5" t="s">
        <v>577</v>
      </c>
      <c r="D254" s="51"/>
      <c r="E254" s="51"/>
      <c r="F254" s="51"/>
      <c r="G254" s="96">
        <f t="shared" si="8"/>
        <v>0</v>
      </c>
      <c r="H254" s="96">
        <f t="shared" si="9"/>
        <v>0</v>
      </c>
    </row>
    <row r="255" spans="1:8" ht="13.5" customHeight="1">
      <c r="A255" s="139"/>
      <c r="B255" s="5" t="s">
        <v>578</v>
      </c>
      <c r="C255" s="5" t="s">
        <v>579</v>
      </c>
      <c r="D255" s="51"/>
      <c r="E255" s="51"/>
      <c r="F255" s="51"/>
      <c r="G255" s="96">
        <f t="shared" si="8"/>
        <v>0</v>
      </c>
      <c r="H255" s="96">
        <f t="shared" si="9"/>
        <v>0</v>
      </c>
    </row>
    <row r="256" spans="1:8" ht="13.5" customHeight="1">
      <c r="A256" s="139"/>
      <c r="B256" s="5" t="s">
        <v>580</v>
      </c>
      <c r="C256" s="5" t="s">
        <v>581</v>
      </c>
      <c r="D256" s="51"/>
      <c r="E256" s="51"/>
      <c r="F256" s="51"/>
      <c r="G256" s="96">
        <f t="shared" si="8"/>
        <v>0</v>
      </c>
      <c r="H256" s="96">
        <f t="shared" si="9"/>
        <v>0</v>
      </c>
    </row>
    <row r="257" spans="1:8" ht="13.5" customHeight="1">
      <c r="A257" s="139"/>
      <c r="B257" s="5" t="s">
        <v>582</v>
      </c>
      <c r="C257" s="5" t="s">
        <v>583</v>
      </c>
      <c r="D257" s="51"/>
      <c r="E257" s="51">
        <v>16</v>
      </c>
      <c r="F257" s="51">
        <v>0.9</v>
      </c>
      <c r="G257" s="96">
        <f t="shared" si="8"/>
        <v>0</v>
      </c>
      <c r="H257" s="96">
        <f t="shared" si="9"/>
        <v>5.6250000000000001E-2</v>
      </c>
    </row>
    <row r="258" spans="1:8" ht="13.5" customHeight="1">
      <c r="A258" s="139"/>
      <c r="B258" s="5" t="s">
        <v>584</v>
      </c>
      <c r="C258" s="5" t="s">
        <v>585</v>
      </c>
      <c r="D258" s="51"/>
      <c r="E258" s="51"/>
      <c r="F258" s="51"/>
      <c r="G258" s="96">
        <f t="shared" si="8"/>
        <v>0</v>
      </c>
      <c r="H258" s="96">
        <f t="shared" si="9"/>
        <v>0</v>
      </c>
    </row>
    <row r="259" spans="1:8" ht="13.5" customHeight="1">
      <c r="A259" s="139"/>
      <c r="B259" s="5" t="s">
        <v>590</v>
      </c>
      <c r="C259" s="5" t="s">
        <v>591</v>
      </c>
      <c r="D259" s="51"/>
      <c r="E259" s="51"/>
      <c r="F259" s="51"/>
      <c r="G259" s="96">
        <f t="shared" si="8"/>
        <v>0</v>
      </c>
      <c r="H259" s="96">
        <f t="shared" si="9"/>
        <v>0</v>
      </c>
    </row>
    <row r="260" spans="1:8" ht="13.5" customHeight="1">
      <c r="A260" s="139"/>
      <c r="B260" s="5" t="s">
        <v>592</v>
      </c>
      <c r="C260" s="5" t="s">
        <v>593</v>
      </c>
      <c r="D260" s="51"/>
      <c r="E260" s="51"/>
      <c r="F260" s="51"/>
      <c r="G260" s="96">
        <f t="shared" si="8"/>
        <v>0</v>
      </c>
      <c r="H260" s="96">
        <f t="shared" si="9"/>
        <v>0</v>
      </c>
    </row>
    <row r="261" spans="1:8" ht="13.5" customHeight="1">
      <c r="A261" s="139"/>
      <c r="B261" s="5" t="s">
        <v>594</v>
      </c>
      <c r="C261" s="5" t="s">
        <v>595</v>
      </c>
      <c r="D261" s="51"/>
      <c r="E261" s="51"/>
      <c r="F261" s="51"/>
      <c r="G261" s="96">
        <f t="shared" si="8"/>
        <v>0</v>
      </c>
      <c r="H261" s="96">
        <f t="shared" si="9"/>
        <v>0</v>
      </c>
    </row>
    <row r="262" spans="1:8" ht="13.5" customHeight="1">
      <c r="A262" s="139"/>
      <c r="B262" s="5" t="s">
        <v>596</v>
      </c>
      <c r="C262" s="5" t="s">
        <v>597</v>
      </c>
      <c r="D262" s="51"/>
      <c r="E262" s="51"/>
      <c r="F262" s="51"/>
      <c r="G262" s="96">
        <f t="shared" si="8"/>
        <v>0</v>
      </c>
      <c r="H262" s="96">
        <f t="shared" si="9"/>
        <v>0</v>
      </c>
    </row>
    <row r="263" spans="1:8" ht="13.5" customHeight="1">
      <c r="A263" s="139"/>
      <c r="B263" s="5" t="s">
        <v>598</v>
      </c>
      <c r="C263" s="5" t="s">
        <v>599</v>
      </c>
      <c r="D263" s="51"/>
      <c r="E263" s="51"/>
      <c r="F263" s="51"/>
      <c r="G263" s="96">
        <f t="shared" si="8"/>
        <v>0</v>
      </c>
      <c r="H263" s="96">
        <f t="shared" si="9"/>
        <v>0</v>
      </c>
    </row>
    <row r="264" spans="1:8" ht="13.5" customHeight="1">
      <c r="A264" s="139"/>
      <c r="B264" s="5" t="s">
        <v>600</v>
      </c>
      <c r="C264" s="5" t="s">
        <v>601</v>
      </c>
      <c r="D264" s="51"/>
      <c r="E264" s="51"/>
      <c r="F264" s="51"/>
      <c r="G264" s="96">
        <f t="shared" si="8"/>
        <v>0</v>
      </c>
      <c r="H264" s="96">
        <f t="shared" si="9"/>
        <v>0</v>
      </c>
    </row>
    <row r="265" spans="1:8" ht="13.5" customHeight="1">
      <c r="A265" s="139"/>
      <c r="B265" s="5" t="s">
        <v>602</v>
      </c>
      <c r="C265" s="5" t="s">
        <v>603</v>
      </c>
      <c r="D265" s="51"/>
      <c r="E265" s="51"/>
      <c r="F265" s="51"/>
      <c r="G265" s="96">
        <f t="shared" si="8"/>
        <v>0</v>
      </c>
      <c r="H265" s="96">
        <f t="shared" si="9"/>
        <v>0</v>
      </c>
    </row>
    <row r="266" spans="1:8" ht="13.5" customHeight="1">
      <c r="A266" s="139"/>
      <c r="B266" s="5" t="s">
        <v>604</v>
      </c>
      <c r="C266" s="5" t="s">
        <v>605</v>
      </c>
      <c r="D266" s="51"/>
      <c r="E266" s="51"/>
      <c r="F266" s="51"/>
      <c r="G266" s="96">
        <f t="shared" si="8"/>
        <v>0</v>
      </c>
      <c r="H266" s="96">
        <f t="shared" si="9"/>
        <v>0</v>
      </c>
    </row>
    <row r="267" spans="1:8" ht="13.5" customHeight="1">
      <c r="A267" s="139"/>
      <c r="B267" s="5" t="s">
        <v>606</v>
      </c>
      <c r="C267" s="5" t="s">
        <v>607</v>
      </c>
      <c r="D267" s="51"/>
      <c r="E267" s="51"/>
      <c r="F267" s="51"/>
      <c r="G267" s="96">
        <f t="shared" si="8"/>
        <v>0</v>
      </c>
      <c r="H267" s="96">
        <f t="shared" si="9"/>
        <v>0</v>
      </c>
    </row>
    <row r="268" spans="1:8" ht="13.5" customHeight="1">
      <c r="A268" s="139"/>
      <c r="B268" s="5" t="s">
        <v>608</v>
      </c>
      <c r="C268" s="5" t="s">
        <v>609</v>
      </c>
      <c r="D268" s="51"/>
      <c r="E268" s="51"/>
      <c r="F268" s="51"/>
      <c r="G268" s="96">
        <f t="shared" si="8"/>
        <v>0</v>
      </c>
      <c r="H268" s="96">
        <f t="shared" si="9"/>
        <v>0</v>
      </c>
    </row>
    <row r="269" spans="1:8" ht="13.5" customHeight="1">
      <c r="A269" s="139"/>
      <c r="B269" s="5" t="s">
        <v>610</v>
      </c>
      <c r="C269" s="5" t="s">
        <v>611</v>
      </c>
      <c r="D269" s="51"/>
      <c r="E269" s="51"/>
      <c r="F269" s="51"/>
      <c r="G269" s="96">
        <f t="shared" si="8"/>
        <v>0</v>
      </c>
      <c r="H269" s="96">
        <f t="shared" si="9"/>
        <v>0</v>
      </c>
    </row>
    <row r="270" spans="1:8" ht="13.5" customHeight="1">
      <c r="A270" s="139"/>
      <c r="B270" s="5" t="s">
        <v>612</v>
      </c>
      <c r="C270" s="5" t="s">
        <v>613</v>
      </c>
      <c r="D270" s="51"/>
      <c r="E270" s="51"/>
      <c r="F270" s="51"/>
      <c r="G270" s="96">
        <f t="shared" si="8"/>
        <v>0</v>
      </c>
      <c r="H270" s="96">
        <f t="shared" si="9"/>
        <v>0</v>
      </c>
    </row>
    <row r="271" spans="1:8" ht="13.5" customHeight="1">
      <c r="A271" s="139"/>
      <c r="B271" s="5" t="s">
        <v>616</v>
      </c>
      <c r="C271" s="5" t="s">
        <v>617</v>
      </c>
      <c r="D271" s="51"/>
      <c r="E271" s="51"/>
      <c r="F271" s="51"/>
      <c r="G271" s="96">
        <f t="shared" si="8"/>
        <v>0</v>
      </c>
      <c r="H271" s="96">
        <f t="shared" si="9"/>
        <v>0</v>
      </c>
    </row>
    <row r="272" spans="1:8" ht="13.5" customHeight="1">
      <c r="A272" s="139"/>
      <c r="B272" s="5" t="s">
        <v>618</v>
      </c>
      <c r="C272" s="5" t="s">
        <v>619</v>
      </c>
      <c r="D272" s="51"/>
      <c r="E272" s="51"/>
      <c r="F272" s="51"/>
      <c r="G272" s="96">
        <f t="shared" si="8"/>
        <v>0</v>
      </c>
      <c r="H272" s="96">
        <f t="shared" si="9"/>
        <v>0</v>
      </c>
    </row>
    <row r="273" spans="1:8" ht="13.5" customHeight="1">
      <c r="A273" s="139"/>
      <c r="B273" s="5" t="s">
        <v>620</v>
      </c>
      <c r="C273" s="5" t="s">
        <v>621</v>
      </c>
      <c r="D273" s="51"/>
      <c r="E273" s="51"/>
      <c r="F273" s="51"/>
      <c r="G273" s="96">
        <f t="shared" si="8"/>
        <v>0</v>
      </c>
      <c r="H273" s="96">
        <f t="shared" si="9"/>
        <v>0</v>
      </c>
    </row>
    <row r="274" spans="1:8" ht="13.5" customHeight="1">
      <c r="A274" s="139"/>
      <c r="B274" s="5" t="s">
        <v>622</v>
      </c>
      <c r="C274" s="5" t="s">
        <v>623</v>
      </c>
      <c r="D274" s="51"/>
      <c r="E274" s="51"/>
      <c r="F274" s="51"/>
      <c r="G274" s="96">
        <f t="shared" si="8"/>
        <v>0</v>
      </c>
      <c r="H274" s="96">
        <f t="shared" si="9"/>
        <v>0</v>
      </c>
    </row>
    <row r="275" spans="1:8" ht="13.5" customHeight="1">
      <c r="A275" s="139"/>
      <c r="B275" s="5" t="s">
        <v>624</v>
      </c>
      <c r="C275" s="5" t="s">
        <v>625</v>
      </c>
      <c r="D275" s="51"/>
      <c r="E275" s="51"/>
      <c r="F275" s="51"/>
      <c r="G275" s="96">
        <f t="shared" si="8"/>
        <v>0</v>
      </c>
      <c r="H275" s="96">
        <f t="shared" si="9"/>
        <v>0</v>
      </c>
    </row>
    <row r="276" spans="1:8" ht="13.5" customHeight="1">
      <c r="A276" s="139"/>
      <c r="B276" s="5" t="s">
        <v>626</v>
      </c>
      <c r="C276" s="5" t="s">
        <v>627</v>
      </c>
      <c r="D276" s="51"/>
      <c r="E276" s="51"/>
      <c r="F276" s="51"/>
      <c r="G276" s="96">
        <f t="shared" si="8"/>
        <v>0</v>
      </c>
      <c r="H276" s="96">
        <f t="shared" si="9"/>
        <v>0</v>
      </c>
    </row>
    <row r="277" spans="1:8" ht="13.5" customHeight="1">
      <c r="A277" s="139"/>
      <c r="B277" s="15"/>
      <c r="C277" s="111"/>
      <c r="D277" s="6"/>
      <c r="E277" s="6"/>
      <c r="F277" s="6"/>
      <c r="G277" s="99">
        <f t="shared" si="8"/>
        <v>0</v>
      </c>
      <c r="H277" s="99">
        <f t="shared" si="9"/>
        <v>0</v>
      </c>
    </row>
    <row r="278" spans="1:8" ht="13.5" customHeight="1">
      <c r="A278" s="139"/>
      <c r="B278" s="16"/>
      <c r="C278" s="112"/>
      <c r="D278" s="6"/>
      <c r="E278" s="6"/>
      <c r="F278" s="6"/>
      <c r="G278" s="99">
        <f t="shared" si="8"/>
        <v>0</v>
      </c>
      <c r="H278" s="99">
        <f t="shared" si="9"/>
        <v>0</v>
      </c>
    </row>
    <row r="279" spans="1:8" ht="13.5" customHeight="1">
      <c r="A279" s="139"/>
      <c r="B279" s="17"/>
      <c r="C279" s="113"/>
      <c r="D279" s="6"/>
      <c r="E279" s="6"/>
      <c r="F279" s="6"/>
      <c r="G279" s="99">
        <f t="shared" si="8"/>
        <v>0</v>
      </c>
      <c r="H279" s="99">
        <f t="shared" si="9"/>
        <v>0</v>
      </c>
    </row>
    <row r="280" spans="1:8" ht="13.5" customHeight="1">
      <c r="A280" s="139"/>
      <c r="B280" s="18"/>
      <c r="C280" s="114"/>
      <c r="D280" s="6"/>
      <c r="E280" s="6"/>
      <c r="F280" s="6"/>
      <c r="G280" s="99">
        <f t="shared" si="8"/>
        <v>0</v>
      </c>
      <c r="H280" s="99">
        <f t="shared" si="9"/>
        <v>0</v>
      </c>
    </row>
    <row r="281" spans="1:8" ht="13.5" customHeight="1">
      <c r="A281" s="139"/>
      <c r="B281" s="19"/>
      <c r="C281" s="115"/>
      <c r="D281" s="6"/>
      <c r="E281" s="6"/>
      <c r="F281" s="6"/>
      <c r="G281" s="99">
        <f t="shared" si="8"/>
        <v>0</v>
      </c>
      <c r="H281" s="99">
        <f t="shared" si="9"/>
        <v>0</v>
      </c>
    </row>
    <row r="282" spans="1:8" ht="13.5" customHeight="1">
      <c r="A282" s="139"/>
      <c r="B282" s="20"/>
      <c r="C282" s="116"/>
      <c r="D282" s="6"/>
      <c r="E282" s="6"/>
      <c r="F282" s="6"/>
      <c r="G282" s="99">
        <f t="shared" si="8"/>
        <v>0</v>
      </c>
      <c r="H282" s="99">
        <f t="shared" si="9"/>
        <v>0</v>
      </c>
    </row>
    <row r="283" spans="1:8" ht="13.5" customHeight="1">
      <c r="A283" s="139"/>
      <c r="B283" s="21"/>
      <c r="C283" s="117"/>
      <c r="D283" s="6"/>
      <c r="E283" s="6"/>
      <c r="F283" s="6"/>
      <c r="G283" s="99">
        <f t="shared" si="8"/>
        <v>0</v>
      </c>
      <c r="H283" s="99">
        <f t="shared" si="9"/>
        <v>0</v>
      </c>
    </row>
    <row r="284" spans="1:8" ht="13.5" customHeight="1">
      <c r="A284" s="139"/>
      <c r="B284" s="22"/>
      <c r="C284" s="118"/>
      <c r="D284" s="6"/>
      <c r="E284" s="6"/>
      <c r="F284" s="6"/>
      <c r="G284" s="99">
        <f t="shared" si="8"/>
        <v>0</v>
      </c>
      <c r="H284" s="99">
        <f t="shared" si="9"/>
        <v>0</v>
      </c>
    </row>
    <row r="285" spans="1:8" ht="13.5" customHeight="1">
      <c r="A285" s="139"/>
      <c r="B285" s="5" t="s">
        <v>636</v>
      </c>
      <c r="C285" s="5" t="s">
        <v>637</v>
      </c>
      <c r="D285" s="51"/>
      <c r="E285" s="51">
        <v>672</v>
      </c>
      <c r="F285" s="51"/>
      <c r="G285" s="96">
        <f t="shared" ref="G285:H289" si="10">IFERROR($F286/D286,)</f>
        <v>0.23630611034210006</v>
      </c>
      <c r="H285" s="96">
        <f t="shared" si="10"/>
        <v>0.3952046300124018</v>
      </c>
    </row>
    <row r="286" spans="1:8" ht="15.75" customHeight="1">
      <c r="A286" s="139"/>
      <c r="B286" s="5" t="s">
        <v>650</v>
      </c>
      <c r="C286" s="5" t="s">
        <v>651</v>
      </c>
      <c r="D286" s="51">
        <v>20228</v>
      </c>
      <c r="E286" s="51">
        <v>12095</v>
      </c>
      <c r="F286" s="51">
        <v>4780</v>
      </c>
      <c r="G286" s="96">
        <f t="shared" si="10"/>
        <v>1.1386337794104784</v>
      </c>
      <c r="H286" s="96">
        <f t="shared" si="10"/>
        <v>0.9999231891850372</v>
      </c>
    </row>
    <row r="287" spans="1:8" ht="13.5" customHeight="1">
      <c r="A287" s="139"/>
      <c r="B287" s="5" t="s">
        <v>658</v>
      </c>
      <c r="C287" s="5" t="s">
        <v>659</v>
      </c>
      <c r="D287" s="51">
        <v>11433</v>
      </c>
      <c r="E287" s="51">
        <v>13019</v>
      </c>
      <c r="F287" s="51">
        <v>13018</v>
      </c>
      <c r="G287" s="96">
        <f t="shared" si="10"/>
        <v>0</v>
      </c>
      <c r="H287" s="96">
        <f t="shared" si="10"/>
        <v>0</v>
      </c>
    </row>
    <row r="288" spans="1:8" ht="13.5" customHeight="1">
      <c r="A288" s="139"/>
      <c r="B288" s="5" t="s">
        <v>662</v>
      </c>
      <c r="C288" s="5" t="s">
        <v>663</v>
      </c>
      <c r="D288" s="51"/>
      <c r="E288" s="51"/>
      <c r="F288" s="51"/>
      <c r="G288" s="96">
        <f t="shared" si="10"/>
        <v>0</v>
      </c>
      <c r="H288" s="96">
        <f t="shared" si="10"/>
        <v>0</v>
      </c>
    </row>
    <row r="289" spans="1:8" ht="13.5" customHeight="1">
      <c r="A289" s="139"/>
      <c r="B289" s="5" t="s">
        <v>678</v>
      </c>
      <c r="C289" s="5" t="s">
        <v>679</v>
      </c>
      <c r="D289" s="51"/>
      <c r="E289" s="51">
        <v>1211</v>
      </c>
      <c r="F289" s="51"/>
      <c r="G289" s="96">
        <f t="shared" si="10"/>
        <v>0</v>
      </c>
      <c r="H289" s="96">
        <f t="shared" si="10"/>
        <v>0</v>
      </c>
    </row>
  </sheetData>
  <autoFilter ref="B1:C290"/>
  <mergeCells count="9">
    <mergeCell ref="A6:A56"/>
    <mergeCell ref="A57:A289"/>
    <mergeCell ref="A2:H2"/>
    <mergeCell ref="F4:H4"/>
    <mergeCell ref="B4:B5"/>
    <mergeCell ref="C4:C5"/>
    <mergeCell ref="D4:D5"/>
    <mergeCell ref="E4:E5"/>
    <mergeCell ref="A4:A5"/>
  </mergeCells>
  <phoneticPr fontId="32" type="noConversion"/>
  <pageMargins left="0.47244094488188981" right="0.15748031496062992" top="0.87" bottom="0.74" header="0.31496062992125984" footer="0.23622047244094491"/>
  <pageSetup paperSize="9" scale="72" orientation="portrait" r:id="rId1"/>
  <headerFooter>
    <oddHeader>&amp;L&amp;C&amp;R</oddHeader>
    <oddFooter>&amp;L&amp;C&amp;P/&amp;N&amp;R</oddFooter>
    <evenHeader>&amp;L&amp;C&amp;R</evenHeader>
    <evenFooter>&amp;L&amp;C&amp;P/&amp;N&amp;R</evenFooter>
  </headerFooter>
</worksheet>
</file>

<file path=xl/worksheets/sheet5.xml><?xml version="1.0" encoding="utf-8"?>
<worksheet xmlns="http://schemas.openxmlformats.org/spreadsheetml/2006/main" xmlns:r="http://schemas.openxmlformats.org/officeDocument/2006/relationships">
  <dimension ref="A1:I66"/>
  <sheetViews>
    <sheetView showGridLines="0" zoomScale="85" workbookViewId="0">
      <selection activeCell="D6" sqref="D6"/>
    </sheetView>
  </sheetViews>
  <sheetFormatPr defaultColWidth="8.75" defaultRowHeight="13.5" customHeight="1"/>
  <cols>
    <col min="1" max="1" width="6.375" style="61" customWidth="1"/>
    <col min="2" max="2" width="59.625" style="61" customWidth="1"/>
    <col min="3" max="4" width="13.625" style="61" customWidth="1"/>
    <col min="5" max="5" width="15.125" style="61" customWidth="1"/>
    <col min="6" max="9" width="13.625" style="61" customWidth="1"/>
    <col min="10" max="16384" width="8.75" style="61"/>
  </cols>
  <sheetData>
    <row r="1" spans="1:9" ht="14.25" customHeight="1">
      <c r="A1" s="24" t="s">
        <v>695</v>
      </c>
      <c r="B1" s="25"/>
    </row>
    <row r="2" spans="1:9" ht="24" customHeight="1">
      <c r="A2" s="142" t="s">
        <v>696</v>
      </c>
      <c r="B2" s="142"/>
      <c r="C2" s="143"/>
      <c r="D2" s="143"/>
      <c r="E2" s="143"/>
      <c r="F2" s="143"/>
      <c r="G2" s="143"/>
      <c r="H2" s="143"/>
      <c r="I2" s="143"/>
    </row>
    <row r="3" spans="1:9" ht="18" customHeight="1">
      <c r="I3" s="31" t="s">
        <v>17</v>
      </c>
    </row>
    <row r="4" spans="1:9" ht="31.5" customHeight="1">
      <c r="A4" s="144" t="s">
        <v>20</v>
      </c>
      <c r="B4" s="144" t="s">
        <v>21</v>
      </c>
      <c r="C4" s="145" t="s">
        <v>697</v>
      </c>
      <c r="D4" s="145" t="s">
        <v>698</v>
      </c>
      <c r="E4" s="145" t="s">
        <v>699</v>
      </c>
      <c r="F4" s="145" t="s">
        <v>700</v>
      </c>
      <c r="G4" s="148" t="s">
        <v>667</v>
      </c>
      <c r="H4" s="145" t="s">
        <v>701</v>
      </c>
      <c r="I4" s="145" t="s">
        <v>702</v>
      </c>
    </row>
    <row r="5" spans="1:9" ht="27.75" customHeight="1">
      <c r="A5" s="144"/>
      <c r="B5" s="144"/>
      <c r="C5" s="146"/>
      <c r="D5" s="146"/>
      <c r="E5" s="146"/>
      <c r="F5" s="147"/>
      <c r="G5" s="149"/>
      <c r="H5" s="146"/>
      <c r="I5" s="146"/>
    </row>
    <row r="6" spans="1:9" ht="18.75" customHeight="1">
      <c r="A6" s="119" t="s">
        <v>34</v>
      </c>
      <c r="B6" s="26" t="s">
        <v>35</v>
      </c>
      <c r="C6" s="53"/>
      <c r="D6" s="53"/>
      <c r="E6" s="53"/>
      <c r="F6" s="54"/>
      <c r="G6" s="53"/>
      <c r="H6" s="53"/>
      <c r="I6" s="53">
        <f t="shared" ref="I6:I49" si="0">C6-SUM(D6:H6)</f>
        <v>0</v>
      </c>
    </row>
    <row r="7" spans="1:9" ht="18.75" customHeight="1">
      <c r="A7" s="119" t="s">
        <v>66</v>
      </c>
      <c r="B7" s="26" t="s">
        <v>67</v>
      </c>
      <c r="C7" s="53"/>
      <c r="D7" s="53"/>
      <c r="E7" s="53"/>
      <c r="F7" s="53"/>
      <c r="G7" s="53"/>
      <c r="H7" s="53"/>
      <c r="I7" s="53">
        <f t="shared" si="0"/>
        <v>0</v>
      </c>
    </row>
    <row r="8" spans="1:9" ht="18.75" customHeight="1">
      <c r="A8" s="120" t="s">
        <v>90</v>
      </c>
      <c r="B8" s="26" t="s">
        <v>91</v>
      </c>
      <c r="C8" s="53"/>
      <c r="D8" s="53"/>
      <c r="E8" s="53"/>
      <c r="F8" s="53"/>
      <c r="G8" s="53"/>
      <c r="H8" s="53"/>
      <c r="I8" s="53">
        <f t="shared" si="0"/>
        <v>0</v>
      </c>
    </row>
    <row r="9" spans="1:9" ht="18.75" customHeight="1">
      <c r="A9" s="119" t="s">
        <v>114</v>
      </c>
      <c r="B9" s="26" t="s">
        <v>115</v>
      </c>
      <c r="C9" s="53"/>
      <c r="D9" s="53"/>
      <c r="E9" s="53"/>
      <c r="F9" s="53"/>
      <c r="G9" s="53"/>
      <c r="H9" s="53"/>
      <c r="I9" s="53">
        <f t="shared" si="0"/>
        <v>0</v>
      </c>
    </row>
    <row r="10" spans="1:9" ht="18.75" customHeight="1">
      <c r="A10" s="119" t="s">
        <v>130</v>
      </c>
      <c r="B10" s="26" t="s">
        <v>131</v>
      </c>
      <c r="C10" s="53"/>
      <c r="D10" s="53"/>
      <c r="E10" s="53"/>
      <c r="F10" s="53"/>
      <c r="G10" s="53"/>
      <c r="H10" s="53"/>
      <c r="I10" s="53">
        <f t="shared" si="0"/>
        <v>0</v>
      </c>
    </row>
    <row r="11" spans="1:9" ht="18.75" customHeight="1">
      <c r="A11" s="120" t="s">
        <v>146</v>
      </c>
      <c r="B11" s="26" t="s">
        <v>147</v>
      </c>
      <c r="C11" s="53"/>
      <c r="D11" s="53"/>
      <c r="E11" s="53"/>
      <c r="F11" s="53"/>
      <c r="G11" s="53"/>
      <c r="H11" s="53"/>
      <c r="I11" s="53">
        <f t="shared" si="0"/>
        <v>0</v>
      </c>
    </row>
    <row r="12" spans="1:9" ht="18.75" customHeight="1">
      <c r="A12" s="120" t="s">
        <v>160</v>
      </c>
      <c r="B12" s="26" t="s">
        <v>161</v>
      </c>
      <c r="C12" s="53"/>
      <c r="D12" s="53"/>
      <c r="E12" s="53"/>
      <c r="F12" s="53"/>
      <c r="G12" s="53"/>
      <c r="H12" s="53"/>
      <c r="I12" s="53">
        <f t="shared" si="0"/>
        <v>0</v>
      </c>
    </row>
    <row r="13" spans="1:9" ht="18.75" customHeight="1">
      <c r="A13" s="120" t="s">
        <v>175</v>
      </c>
      <c r="B13" s="26" t="s">
        <v>176</v>
      </c>
      <c r="C13" s="53"/>
      <c r="D13" s="53"/>
      <c r="E13" s="53"/>
      <c r="F13" s="53"/>
      <c r="G13" s="53"/>
      <c r="H13" s="53"/>
      <c r="I13" s="53">
        <f t="shared" si="0"/>
        <v>0</v>
      </c>
    </row>
    <row r="14" spans="1:9" ht="18.75" customHeight="1">
      <c r="A14" s="120" t="s">
        <v>195</v>
      </c>
      <c r="B14" s="26" t="s">
        <v>196</v>
      </c>
      <c r="C14" s="53"/>
      <c r="D14" s="53"/>
      <c r="E14" s="53"/>
      <c r="F14" s="53"/>
      <c r="G14" s="53"/>
      <c r="H14" s="53"/>
      <c r="I14" s="53">
        <f t="shared" si="0"/>
        <v>0</v>
      </c>
    </row>
    <row r="15" spans="1:9" ht="18.75" customHeight="1">
      <c r="A15" s="120" t="s">
        <v>219</v>
      </c>
      <c r="B15" s="26" t="s">
        <v>220</v>
      </c>
      <c r="C15" s="53">
        <v>21015</v>
      </c>
      <c r="D15" s="53">
        <v>21015</v>
      </c>
      <c r="E15" s="53"/>
      <c r="F15" s="53"/>
      <c r="G15" s="53"/>
      <c r="H15" s="53"/>
      <c r="I15" s="53">
        <f t="shared" si="0"/>
        <v>0</v>
      </c>
    </row>
    <row r="16" spans="1:9" ht="18.75" customHeight="1">
      <c r="A16" s="120" t="s">
        <v>256</v>
      </c>
      <c r="B16" s="26" t="s">
        <v>257</v>
      </c>
      <c r="C16" s="53"/>
      <c r="D16" s="53"/>
      <c r="E16" s="53"/>
      <c r="F16" s="53"/>
      <c r="G16" s="53"/>
      <c r="H16" s="53"/>
      <c r="I16" s="53">
        <f t="shared" si="0"/>
        <v>0</v>
      </c>
    </row>
    <row r="17" spans="1:9" ht="18.75" customHeight="1">
      <c r="A17" s="120" t="s">
        <v>262</v>
      </c>
      <c r="B17" s="26" t="s">
        <v>263</v>
      </c>
      <c r="C17" s="53"/>
      <c r="D17" s="53"/>
      <c r="E17" s="53"/>
      <c r="F17" s="53"/>
      <c r="G17" s="53"/>
      <c r="H17" s="53"/>
      <c r="I17" s="53">
        <f t="shared" si="0"/>
        <v>0</v>
      </c>
    </row>
    <row r="18" spans="1:9" ht="18.75" customHeight="1">
      <c r="A18" s="120" t="s">
        <v>264</v>
      </c>
      <c r="B18" s="26" t="s">
        <v>265</v>
      </c>
      <c r="C18" s="53"/>
      <c r="D18" s="53"/>
      <c r="E18" s="53"/>
      <c r="F18" s="53"/>
      <c r="G18" s="53"/>
      <c r="H18" s="53"/>
      <c r="I18" s="53">
        <f t="shared" si="0"/>
        <v>0</v>
      </c>
    </row>
    <row r="19" spans="1:9" ht="18.75" customHeight="1">
      <c r="A19" s="120" t="s">
        <v>276</v>
      </c>
      <c r="B19" s="26" t="s">
        <v>277</v>
      </c>
      <c r="C19" s="53"/>
      <c r="D19" s="53"/>
      <c r="E19" s="53"/>
      <c r="F19" s="53"/>
      <c r="G19" s="53"/>
      <c r="H19" s="53"/>
      <c r="I19" s="53">
        <f t="shared" si="0"/>
        <v>0</v>
      </c>
    </row>
    <row r="20" spans="1:9" ht="18.75" customHeight="1">
      <c r="A20" s="120" t="s">
        <v>284</v>
      </c>
      <c r="B20" s="26" t="s">
        <v>285</v>
      </c>
      <c r="C20" s="53"/>
      <c r="D20" s="53"/>
      <c r="E20" s="53"/>
      <c r="F20" s="53"/>
      <c r="G20" s="53"/>
      <c r="H20" s="53"/>
      <c r="I20" s="53">
        <f t="shared" si="0"/>
        <v>0</v>
      </c>
    </row>
    <row r="21" spans="1:9" ht="18.75" customHeight="1">
      <c r="A21" s="120" t="s">
        <v>290</v>
      </c>
      <c r="B21" s="26" t="s">
        <v>291</v>
      </c>
      <c r="C21" s="53"/>
      <c r="D21" s="53"/>
      <c r="E21" s="53"/>
      <c r="F21" s="53"/>
      <c r="G21" s="53"/>
      <c r="H21" s="53"/>
      <c r="I21" s="53">
        <f t="shared" si="0"/>
        <v>0</v>
      </c>
    </row>
    <row r="22" spans="1:9" ht="18.75" customHeight="1">
      <c r="A22" s="120" t="s">
        <v>296</v>
      </c>
      <c r="B22" s="26" t="s">
        <v>297</v>
      </c>
      <c r="C22" s="53"/>
      <c r="D22" s="53"/>
      <c r="E22" s="53"/>
      <c r="F22" s="53"/>
      <c r="G22" s="53"/>
      <c r="H22" s="53"/>
      <c r="I22" s="53">
        <f t="shared" si="0"/>
        <v>0</v>
      </c>
    </row>
    <row r="23" spans="1:9" ht="18.75" customHeight="1">
      <c r="A23" s="120" t="s">
        <v>304</v>
      </c>
      <c r="B23" s="26" t="s">
        <v>305</v>
      </c>
      <c r="C23" s="53"/>
      <c r="D23" s="53"/>
      <c r="E23" s="53"/>
      <c r="F23" s="53"/>
      <c r="G23" s="53"/>
      <c r="H23" s="53"/>
      <c r="I23" s="53">
        <f t="shared" si="0"/>
        <v>0</v>
      </c>
    </row>
    <row r="24" spans="1:9" ht="18.75" customHeight="1">
      <c r="A24" s="120" t="s">
        <v>309</v>
      </c>
      <c r="B24" s="26" t="s">
        <v>310</v>
      </c>
      <c r="C24" s="53"/>
      <c r="D24" s="53"/>
      <c r="E24" s="53"/>
      <c r="F24" s="53"/>
      <c r="G24" s="53"/>
      <c r="H24" s="53"/>
      <c r="I24" s="53">
        <f t="shared" si="0"/>
        <v>0</v>
      </c>
    </row>
    <row r="25" spans="1:9" ht="18.75" customHeight="1">
      <c r="A25" s="119" t="s">
        <v>322</v>
      </c>
      <c r="B25" s="26" t="s">
        <v>323</v>
      </c>
      <c r="C25" s="53"/>
      <c r="D25" s="53"/>
      <c r="E25" s="53"/>
      <c r="F25" s="53"/>
      <c r="G25" s="53"/>
      <c r="H25" s="53"/>
      <c r="I25" s="53">
        <f t="shared" si="0"/>
        <v>0</v>
      </c>
    </row>
    <row r="26" spans="1:9" ht="18.75" customHeight="1">
      <c r="A26" s="121" t="s">
        <v>331</v>
      </c>
      <c r="B26" s="28" t="s">
        <v>332</v>
      </c>
      <c r="C26" s="53"/>
      <c r="D26" s="53"/>
      <c r="E26" s="53"/>
      <c r="F26" s="53"/>
      <c r="G26" s="53"/>
      <c r="H26" s="53"/>
      <c r="I26" s="53">
        <f t="shared" si="0"/>
        <v>0</v>
      </c>
    </row>
    <row r="27" spans="1:9" ht="18.75" customHeight="1">
      <c r="A27" s="121" t="s">
        <v>339</v>
      </c>
      <c r="B27" s="28" t="s">
        <v>340</v>
      </c>
      <c r="C27" s="53"/>
      <c r="D27" s="53"/>
      <c r="E27" s="53"/>
      <c r="F27" s="53"/>
      <c r="G27" s="53"/>
      <c r="H27" s="53"/>
      <c r="I27" s="53">
        <f t="shared" si="0"/>
        <v>0</v>
      </c>
    </row>
    <row r="28" spans="1:9" ht="18.75" customHeight="1">
      <c r="A28" s="119" t="s">
        <v>349</v>
      </c>
      <c r="B28" s="55" t="s">
        <v>350</v>
      </c>
      <c r="C28" s="53"/>
      <c r="D28" s="53"/>
      <c r="E28" s="53"/>
      <c r="F28" s="53"/>
      <c r="G28" s="53"/>
      <c r="H28" s="53"/>
      <c r="I28" s="53">
        <f t="shared" si="0"/>
        <v>0</v>
      </c>
    </row>
    <row r="29" spans="1:9" ht="18.75" customHeight="1">
      <c r="A29" s="119" t="s">
        <v>354</v>
      </c>
      <c r="B29" s="55" t="s">
        <v>355</v>
      </c>
      <c r="C29" s="53"/>
      <c r="D29" s="53"/>
      <c r="E29" s="53"/>
      <c r="F29" s="53"/>
      <c r="G29" s="53"/>
      <c r="H29" s="53"/>
      <c r="I29" s="53">
        <f t="shared" si="0"/>
        <v>0</v>
      </c>
    </row>
    <row r="30" spans="1:9" ht="18.75" customHeight="1">
      <c r="A30" s="42">
        <v>21372</v>
      </c>
      <c r="B30" s="122" t="s">
        <v>131</v>
      </c>
      <c r="C30" s="106"/>
      <c r="D30" s="123"/>
      <c r="E30" s="123"/>
      <c r="F30" s="123"/>
      <c r="G30" s="123"/>
      <c r="H30" s="123"/>
      <c r="I30" s="106">
        <f t="shared" si="0"/>
        <v>0</v>
      </c>
    </row>
    <row r="31" spans="1:9" ht="18.75" customHeight="1">
      <c r="A31" s="42">
        <v>21373</v>
      </c>
      <c r="B31" s="122" t="s">
        <v>147</v>
      </c>
      <c r="C31" s="106"/>
      <c r="D31" s="123"/>
      <c r="E31" s="123"/>
      <c r="F31" s="123"/>
      <c r="G31" s="123"/>
      <c r="H31" s="123"/>
      <c r="I31" s="106">
        <f t="shared" si="0"/>
        <v>0</v>
      </c>
    </row>
    <row r="32" spans="1:9" ht="18.75" customHeight="1">
      <c r="A32" s="42">
        <v>21374</v>
      </c>
      <c r="B32" s="122" t="s">
        <v>161</v>
      </c>
      <c r="C32" s="106"/>
      <c r="D32" s="123"/>
      <c r="E32" s="123"/>
      <c r="F32" s="123"/>
      <c r="G32" s="123"/>
      <c r="H32" s="123"/>
      <c r="I32" s="106">
        <f t="shared" si="0"/>
        <v>0</v>
      </c>
    </row>
    <row r="33" spans="1:9" ht="18.75" customHeight="1">
      <c r="A33" s="119" t="s">
        <v>364</v>
      </c>
      <c r="B33" s="26" t="s">
        <v>365</v>
      </c>
      <c r="C33" s="53"/>
      <c r="D33" s="53"/>
      <c r="E33" s="53"/>
      <c r="F33" s="53"/>
      <c r="G33" s="53"/>
      <c r="H33" s="53"/>
      <c r="I33" s="53">
        <f t="shared" si="0"/>
        <v>0</v>
      </c>
    </row>
    <row r="34" spans="1:9" ht="18.75" customHeight="1">
      <c r="A34" s="119" t="s">
        <v>374</v>
      </c>
      <c r="B34" s="26" t="s">
        <v>375</v>
      </c>
      <c r="C34" s="53"/>
      <c r="D34" s="53"/>
      <c r="E34" s="53"/>
      <c r="F34" s="53"/>
      <c r="G34" s="53"/>
      <c r="H34" s="53"/>
      <c r="I34" s="53">
        <f t="shared" si="0"/>
        <v>0</v>
      </c>
    </row>
    <row r="35" spans="1:9" ht="18.75" customHeight="1">
      <c r="A35" s="119" t="s">
        <v>383</v>
      </c>
      <c r="B35" s="26" t="s">
        <v>384</v>
      </c>
      <c r="C35" s="53"/>
      <c r="D35" s="53"/>
      <c r="E35" s="53"/>
      <c r="F35" s="53"/>
      <c r="G35" s="53"/>
      <c r="H35" s="53"/>
      <c r="I35" s="53">
        <f t="shared" si="0"/>
        <v>0</v>
      </c>
    </row>
    <row r="36" spans="1:9" ht="18.75" customHeight="1">
      <c r="A36" s="119" t="s">
        <v>401</v>
      </c>
      <c r="B36" s="26" t="s">
        <v>402</v>
      </c>
      <c r="C36" s="53"/>
      <c r="D36" s="53"/>
      <c r="E36" s="53"/>
      <c r="F36" s="53"/>
      <c r="G36" s="53"/>
      <c r="H36" s="53"/>
      <c r="I36" s="53">
        <f t="shared" si="0"/>
        <v>0</v>
      </c>
    </row>
    <row r="37" spans="1:9" ht="18.75" customHeight="1">
      <c r="A37" s="119" t="s">
        <v>415</v>
      </c>
      <c r="B37" s="26" t="s">
        <v>416</v>
      </c>
      <c r="C37" s="53"/>
      <c r="D37" s="53"/>
      <c r="E37" s="53"/>
      <c r="F37" s="53"/>
      <c r="G37" s="53"/>
      <c r="H37" s="53"/>
      <c r="I37" s="53">
        <f t="shared" si="0"/>
        <v>0</v>
      </c>
    </row>
    <row r="38" spans="1:9" ht="18.75" customHeight="1">
      <c r="A38" s="119" t="s">
        <v>435</v>
      </c>
      <c r="B38" s="26" t="s">
        <v>436</v>
      </c>
      <c r="C38" s="53"/>
      <c r="D38" s="53"/>
      <c r="E38" s="53"/>
      <c r="F38" s="53"/>
      <c r="G38" s="53"/>
      <c r="H38" s="53"/>
      <c r="I38" s="53">
        <f t="shared" si="0"/>
        <v>0</v>
      </c>
    </row>
    <row r="39" spans="1:9" ht="18.75" customHeight="1">
      <c r="A39" s="119" t="s">
        <v>440</v>
      </c>
      <c r="B39" s="26" t="s">
        <v>441</v>
      </c>
      <c r="C39" s="53"/>
      <c r="D39" s="53"/>
      <c r="E39" s="53"/>
      <c r="F39" s="53"/>
      <c r="G39" s="53"/>
      <c r="H39" s="53"/>
      <c r="I39" s="53">
        <f t="shared" si="0"/>
        <v>0</v>
      </c>
    </row>
    <row r="40" spans="1:9" ht="18.75" customHeight="1">
      <c r="A40" s="119" t="s">
        <v>445</v>
      </c>
      <c r="B40" s="26" t="s">
        <v>446</v>
      </c>
      <c r="C40" s="53"/>
      <c r="D40" s="53"/>
      <c r="E40" s="53"/>
      <c r="F40" s="53"/>
      <c r="G40" s="53"/>
      <c r="H40" s="53"/>
      <c r="I40" s="53">
        <f t="shared" si="0"/>
        <v>0</v>
      </c>
    </row>
    <row r="41" spans="1:9" ht="18.75" customHeight="1">
      <c r="A41" s="119" t="s">
        <v>449</v>
      </c>
      <c r="B41" s="26" t="s">
        <v>450</v>
      </c>
      <c r="C41" s="53"/>
      <c r="D41" s="53"/>
      <c r="E41" s="53"/>
      <c r="F41" s="53"/>
      <c r="G41" s="53"/>
      <c r="H41" s="53"/>
      <c r="I41" s="53">
        <f t="shared" si="0"/>
        <v>0</v>
      </c>
    </row>
    <row r="42" spans="1:9" ht="18.75" customHeight="1">
      <c r="A42" s="119" t="s">
        <v>465</v>
      </c>
      <c r="B42" s="26" t="s">
        <v>466</v>
      </c>
      <c r="C42" s="53"/>
      <c r="D42" s="53"/>
      <c r="E42" s="53"/>
      <c r="F42" s="53"/>
      <c r="G42" s="53"/>
      <c r="H42" s="53"/>
      <c r="I42" s="53">
        <f t="shared" si="0"/>
        <v>0</v>
      </c>
    </row>
    <row r="43" spans="1:9" ht="18.75" customHeight="1">
      <c r="A43" s="119" t="s">
        <v>473</v>
      </c>
      <c r="B43" s="26" t="s">
        <v>474</v>
      </c>
      <c r="C43" s="53"/>
      <c r="D43" s="53"/>
      <c r="E43" s="53"/>
      <c r="F43" s="53"/>
      <c r="G43" s="53"/>
      <c r="H43" s="53"/>
      <c r="I43" s="53">
        <f t="shared" si="0"/>
        <v>0</v>
      </c>
    </row>
    <row r="44" spans="1:9" ht="17.25" customHeight="1">
      <c r="A44" s="120" t="s">
        <v>491</v>
      </c>
      <c r="B44" s="26" t="s">
        <v>492</v>
      </c>
      <c r="C44" s="53"/>
      <c r="D44" s="53"/>
      <c r="E44" s="53"/>
      <c r="F44" s="53"/>
      <c r="G44" s="53"/>
      <c r="H44" s="53"/>
      <c r="I44" s="53">
        <f t="shared" si="0"/>
        <v>0</v>
      </c>
    </row>
    <row r="45" spans="1:9" ht="18.75" customHeight="1">
      <c r="A45" s="120" t="s">
        <v>494</v>
      </c>
      <c r="B45" s="26" t="s">
        <v>495</v>
      </c>
      <c r="C45" s="53"/>
      <c r="D45" s="53"/>
      <c r="E45" s="53"/>
      <c r="F45" s="53"/>
      <c r="G45" s="53"/>
      <c r="H45" s="53"/>
      <c r="I45" s="53">
        <f t="shared" si="0"/>
        <v>0</v>
      </c>
    </row>
    <row r="46" spans="1:9" ht="18.75" customHeight="1">
      <c r="A46" s="120" t="s">
        <v>520</v>
      </c>
      <c r="B46" s="26" t="s">
        <v>521</v>
      </c>
      <c r="C46" s="53">
        <v>400.1</v>
      </c>
      <c r="D46" s="53">
        <v>400.1</v>
      </c>
      <c r="E46" s="53"/>
      <c r="F46" s="53"/>
      <c r="G46" s="53"/>
      <c r="H46" s="53"/>
      <c r="I46" s="53">
        <f t="shared" si="0"/>
        <v>0</v>
      </c>
    </row>
    <row r="47" spans="1:9" ht="18.75" customHeight="1">
      <c r="A47" s="120" t="s">
        <v>554</v>
      </c>
      <c r="B47" s="26" t="s">
        <v>555</v>
      </c>
      <c r="C47" s="53">
        <v>0.9</v>
      </c>
      <c r="D47" s="53">
        <v>0.9</v>
      </c>
      <c r="E47" s="53"/>
      <c r="F47" s="53"/>
      <c r="G47" s="53"/>
      <c r="H47" s="53"/>
      <c r="I47" s="53">
        <f t="shared" si="0"/>
        <v>0</v>
      </c>
    </row>
    <row r="48" spans="1:9" ht="18.75" customHeight="1">
      <c r="A48" s="120" t="s">
        <v>588</v>
      </c>
      <c r="B48" s="26" t="s">
        <v>589</v>
      </c>
      <c r="C48" s="53"/>
      <c r="D48" s="53"/>
      <c r="E48" s="53"/>
      <c r="F48" s="53"/>
      <c r="G48" s="53"/>
      <c r="H48" s="53"/>
      <c r="I48" s="53">
        <f t="shared" si="0"/>
        <v>0</v>
      </c>
    </row>
    <row r="49" spans="1:9" ht="18.75" customHeight="1">
      <c r="A49" s="120" t="s">
        <v>614</v>
      </c>
      <c r="B49" s="26" t="s">
        <v>615</v>
      </c>
      <c r="C49" s="53"/>
      <c r="D49" s="53"/>
      <c r="E49" s="53"/>
      <c r="F49" s="53"/>
      <c r="G49" s="53"/>
      <c r="H49" s="53"/>
      <c r="I49" s="53">
        <f t="shared" si="0"/>
        <v>0</v>
      </c>
    </row>
    <row r="50" spans="1:9" ht="18.75" customHeight="1">
      <c r="A50" s="120"/>
      <c r="B50" s="29"/>
      <c r="C50" s="27"/>
      <c r="D50" s="27"/>
      <c r="E50" s="27"/>
      <c r="F50" s="27"/>
      <c r="G50" s="27"/>
      <c r="H50" s="27"/>
      <c r="I50" s="27"/>
    </row>
    <row r="51" spans="1:9" ht="18.75" customHeight="1">
      <c r="A51" s="120"/>
      <c r="B51" s="29"/>
      <c r="C51" s="27"/>
      <c r="D51" s="27"/>
      <c r="E51" s="27"/>
      <c r="F51" s="27"/>
      <c r="G51" s="27"/>
      <c r="H51" s="27"/>
      <c r="I51" s="27"/>
    </row>
    <row r="52" spans="1:9" ht="18.75" customHeight="1">
      <c r="A52" s="120" t="s">
        <v>30</v>
      </c>
      <c r="B52" s="26" t="s">
        <v>31</v>
      </c>
      <c r="C52" s="53"/>
      <c r="D52" s="53">
        <f t="shared" ref="D52:I52" si="1">SUM(D6)</f>
        <v>0</v>
      </c>
      <c r="E52" s="53">
        <f t="shared" si="1"/>
        <v>0</v>
      </c>
      <c r="F52" s="53">
        <f t="shared" si="1"/>
        <v>0</v>
      </c>
      <c r="G52" s="53">
        <f t="shared" si="1"/>
        <v>0</v>
      </c>
      <c r="H52" s="53">
        <f t="shared" si="1"/>
        <v>0</v>
      </c>
      <c r="I52" s="53">
        <f t="shared" si="1"/>
        <v>0</v>
      </c>
    </row>
    <row r="53" spans="1:9" ht="18.75" customHeight="1">
      <c r="A53" s="119" t="s">
        <v>62</v>
      </c>
      <c r="B53" s="26" t="s">
        <v>63</v>
      </c>
      <c r="C53" s="53"/>
      <c r="D53" s="53">
        <f t="shared" ref="D53:I53" si="2">SUM(D7,D8,D9)</f>
        <v>0</v>
      </c>
      <c r="E53" s="53">
        <f t="shared" si="2"/>
        <v>0</v>
      </c>
      <c r="F53" s="53">
        <f t="shared" si="2"/>
        <v>0</v>
      </c>
      <c r="G53" s="53">
        <f t="shared" si="2"/>
        <v>0</v>
      </c>
      <c r="H53" s="53">
        <f t="shared" si="2"/>
        <v>0</v>
      </c>
      <c r="I53" s="53">
        <f t="shared" si="2"/>
        <v>0</v>
      </c>
    </row>
    <row r="54" spans="1:9" ht="18.75" customHeight="1">
      <c r="A54" s="119" t="s">
        <v>126</v>
      </c>
      <c r="B54" s="26" t="s">
        <v>127</v>
      </c>
      <c r="C54" s="53"/>
      <c r="D54" s="53">
        <f t="shared" ref="D54:I54" si="3">SUM(D10:D12)</f>
        <v>0</v>
      </c>
      <c r="E54" s="53">
        <f t="shared" si="3"/>
        <v>0</v>
      </c>
      <c r="F54" s="53">
        <f t="shared" si="3"/>
        <v>0</v>
      </c>
      <c r="G54" s="53">
        <f t="shared" si="3"/>
        <v>0</v>
      </c>
      <c r="H54" s="53">
        <f t="shared" si="3"/>
        <v>0</v>
      </c>
      <c r="I54" s="53">
        <f t="shared" si="3"/>
        <v>0</v>
      </c>
    </row>
    <row r="55" spans="1:9" ht="18.75" customHeight="1">
      <c r="A55" s="120" t="s">
        <v>171</v>
      </c>
      <c r="B55" s="26" t="s">
        <v>172</v>
      </c>
      <c r="C55" s="53"/>
      <c r="D55" s="53">
        <f t="shared" ref="D55:I55" si="4">SUM(D13:D14)</f>
        <v>0</v>
      </c>
      <c r="E55" s="53">
        <f t="shared" si="4"/>
        <v>0</v>
      </c>
      <c r="F55" s="53">
        <f t="shared" si="4"/>
        <v>0</v>
      </c>
      <c r="G55" s="53">
        <f t="shared" si="4"/>
        <v>0</v>
      </c>
      <c r="H55" s="53">
        <f t="shared" si="4"/>
        <v>0</v>
      </c>
      <c r="I55" s="53">
        <f t="shared" si="4"/>
        <v>0</v>
      </c>
    </row>
    <row r="56" spans="1:9" ht="18.75" customHeight="1">
      <c r="A56" s="120" t="s">
        <v>215</v>
      </c>
      <c r="B56" s="26" t="s">
        <v>216</v>
      </c>
      <c r="C56" s="53">
        <v>21015</v>
      </c>
      <c r="D56" s="53">
        <f t="shared" ref="D56:I56" si="5">SUM(D15:D24)</f>
        <v>21015</v>
      </c>
      <c r="E56" s="53">
        <f t="shared" si="5"/>
        <v>0</v>
      </c>
      <c r="F56" s="53">
        <f t="shared" si="5"/>
        <v>0</v>
      </c>
      <c r="G56" s="53">
        <f t="shared" si="5"/>
        <v>0</v>
      </c>
      <c r="H56" s="53">
        <f t="shared" si="5"/>
        <v>0</v>
      </c>
      <c r="I56" s="53">
        <f t="shared" si="5"/>
        <v>0</v>
      </c>
    </row>
    <row r="57" spans="1:9" ht="21" customHeight="1">
      <c r="A57" s="119" t="s">
        <v>320</v>
      </c>
      <c r="B57" s="26" t="s">
        <v>321</v>
      </c>
      <c r="C57" s="53"/>
      <c r="D57" s="53">
        <f>SUM(D25:D32)</f>
        <v>0</v>
      </c>
      <c r="E57" s="53">
        <f>SUM(E25:E32)</f>
        <v>0</v>
      </c>
      <c r="F57" s="53">
        <f>SUM(F25:F32)</f>
        <v>0</v>
      </c>
      <c r="G57" s="53">
        <f>SUM(G25:G32)</f>
        <v>0</v>
      </c>
      <c r="H57" s="53">
        <f>SUM(H25:H32)</f>
        <v>0</v>
      </c>
      <c r="I57" s="53">
        <f>SUM(I25:I29)</f>
        <v>0</v>
      </c>
    </row>
    <row r="58" spans="1:9" ht="21" customHeight="1">
      <c r="A58" s="119" t="s">
        <v>362</v>
      </c>
      <c r="B58" s="26" t="s">
        <v>363</v>
      </c>
      <c r="C58" s="53"/>
      <c r="D58" s="53">
        <f t="shared" ref="D58:I58" si="6">SUM(D33:D40)</f>
        <v>0</v>
      </c>
      <c r="E58" s="53">
        <f t="shared" si="6"/>
        <v>0</v>
      </c>
      <c r="F58" s="53">
        <f t="shared" si="6"/>
        <v>0</v>
      </c>
      <c r="G58" s="53">
        <f t="shared" si="6"/>
        <v>0</v>
      </c>
      <c r="H58" s="53">
        <f t="shared" si="6"/>
        <v>0</v>
      </c>
      <c r="I58" s="53">
        <f t="shared" si="6"/>
        <v>0</v>
      </c>
    </row>
    <row r="59" spans="1:9" ht="21" customHeight="1">
      <c r="A59" s="119" t="s">
        <v>447</v>
      </c>
      <c r="B59" s="26" t="s">
        <v>448</v>
      </c>
      <c r="C59" s="53"/>
      <c r="D59" s="53">
        <f t="shared" ref="D59:I59" si="7">SUM(D41)</f>
        <v>0</v>
      </c>
      <c r="E59" s="53">
        <f t="shared" si="7"/>
        <v>0</v>
      </c>
      <c r="F59" s="53">
        <f t="shared" si="7"/>
        <v>0</v>
      </c>
      <c r="G59" s="53">
        <f t="shared" si="7"/>
        <v>0</v>
      </c>
      <c r="H59" s="53">
        <f t="shared" si="7"/>
        <v>0</v>
      </c>
      <c r="I59" s="53">
        <f t="shared" si="7"/>
        <v>0</v>
      </c>
    </row>
    <row r="60" spans="1:9" ht="21" customHeight="1">
      <c r="A60" s="119" t="s">
        <v>457</v>
      </c>
      <c r="B60" s="26" t="s">
        <v>458</v>
      </c>
      <c r="C60" s="53"/>
      <c r="D60" s="53"/>
      <c r="E60" s="53"/>
      <c r="F60" s="53"/>
      <c r="G60" s="53"/>
      <c r="H60" s="53"/>
      <c r="I60" s="53"/>
    </row>
    <row r="61" spans="1:9" ht="21" customHeight="1">
      <c r="A61" s="119" t="s">
        <v>463</v>
      </c>
      <c r="B61" s="26" t="s">
        <v>464</v>
      </c>
      <c r="C61" s="53"/>
      <c r="D61" s="53">
        <f t="shared" ref="D61:I61" si="8">SUM(D42:D45)</f>
        <v>0</v>
      </c>
      <c r="E61" s="53">
        <f t="shared" si="8"/>
        <v>0</v>
      </c>
      <c r="F61" s="53">
        <f t="shared" si="8"/>
        <v>0</v>
      </c>
      <c r="G61" s="53">
        <f t="shared" si="8"/>
        <v>0</v>
      </c>
      <c r="H61" s="53">
        <f t="shared" si="8"/>
        <v>0</v>
      </c>
      <c r="I61" s="53">
        <f t="shared" si="8"/>
        <v>0</v>
      </c>
    </row>
    <row r="62" spans="1:9" ht="21" customHeight="1">
      <c r="A62" s="120" t="s">
        <v>518</v>
      </c>
      <c r="B62" s="26" t="s">
        <v>519</v>
      </c>
      <c r="C62" s="53">
        <v>400.1</v>
      </c>
      <c r="D62" s="53">
        <f t="shared" ref="D62:I63" si="9">SUM(D46)</f>
        <v>400.1</v>
      </c>
      <c r="E62" s="53">
        <f t="shared" si="9"/>
        <v>0</v>
      </c>
      <c r="F62" s="53">
        <f t="shared" si="9"/>
        <v>0</v>
      </c>
      <c r="G62" s="53">
        <f t="shared" si="9"/>
        <v>0</v>
      </c>
      <c r="H62" s="53">
        <f t="shared" si="9"/>
        <v>0</v>
      </c>
      <c r="I62" s="53">
        <f t="shared" si="9"/>
        <v>0</v>
      </c>
    </row>
    <row r="63" spans="1:9" ht="21" customHeight="1">
      <c r="A63" s="120" t="s">
        <v>552</v>
      </c>
      <c r="B63" s="26" t="s">
        <v>553</v>
      </c>
      <c r="C63" s="53">
        <v>0.9</v>
      </c>
      <c r="D63" s="53">
        <f t="shared" si="9"/>
        <v>0.9</v>
      </c>
      <c r="E63" s="53">
        <f t="shared" si="9"/>
        <v>0</v>
      </c>
      <c r="F63" s="53">
        <f t="shared" si="9"/>
        <v>0</v>
      </c>
      <c r="G63" s="53">
        <f t="shared" si="9"/>
        <v>0</v>
      </c>
      <c r="H63" s="53">
        <f t="shared" si="9"/>
        <v>0</v>
      </c>
      <c r="I63" s="53">
        <f t="shared" si="9"/>
        <v>0</v>
      </c>
    </row>
    <row r="64" spans="1:9" ht="21" customHeight="1">
      <c r="A64" s="120" t="s">
        <v>586</v>
      </c>
      <c r="B64" s="26" t="s">
        <v>587</v>
      </c>
      <c r="C64" s="53"/>
      <c r="D64" s="53">
        <f t="shared" ref="D64:I64" si="10">SUM(D48:D49)</f>
        <v>0</v>
      </c>
      <c r="E64" s="53">
        <f t="shared" si="10"/>
        <v>0</v>
      </c>
      <c r="F64" s="53">
        <f t="shared" si="10"/>
        <v>0</v>
      </c>
      <c r="G64" s="53">
        <f t="shared" si="10"/>
        <v>0</v>
      </c>
      <c r="H64" s="53">
        <f t="shared" si="10"/>
        <v>0</v>
      </c>
      <c r="I64" s="53">
        <f t="shared" si="10"/>
        <v>0</v>
      </c>
    </row>
    <row r="65" spans="1:9" ht="21" customHeight="1">
      <c r="A65" s="120"/>
      <c r="B65" s="26"/>
      <c r="C65" s="23"/>
      <c r="D65" s="23"/>
      <c r="E65" s="23"/>
      <c r="F65" s="23"/>
      <c r="G65" s="23"/>
      <c r="H65" s="23"/>
      <c r="I65" s="23"/>
    </row>
    <row r="66" spans="1:9" ht="20.25" customHeight="1">
      <c r="A66" s="124"/>
      <c r="B66" s="30" t="s">
        <v>681</v>
      </c>
      <c r="C66" s="53">
        <f t="shared" ref="C66:I66" si="11">SUM(C52:C64)</f>
        <v>21416</v>
      </c>
      <c r="D66" s="53">
        <f t="shared" si="11"/>
        <v>21416</v>
      </c>
      <c r="E66" s="53">
        <f t="shared" si="11"/>
        <v>0</v>
      </c>
      <c r="F66" s="53">
        <f t="shared" si="11"/>
        <v>0</v>
      </c>
      <c r="G66" s="53">
        <f t="shared" si="11"/>
        <v>0</v>
      </c>
      <c r="H66" s="53">
        <f t="shared" si="11"/>
        <v>0</v>
      </c>
      <c r="I66" s="53">
        <f t="shared" si="11"/>
        <v>0</v>
      </c>
    </row>
  </sheetData>
  <autoFilter ref="A1:B67"/>
  <mergeCells count="10">
    <mergeCell ref="A2:I2"/>
    <mergeCell ref="A4:A5"/>
    <mergeCell ref="B4:B5"/>
    <mergeCell ref="C4:C5"/>
    <mergeCell ref="D4:D5"/>
    <mergeCell ref="E4:E5"/>
    <mergeCell ref="F4:F5"/>
    <mergeCell ref="G4:G5"/>
    <mergeCell ref="H4:H5"/>
    <mergeCell ref="I4:I5"/>
  </mergeCells>
  <phoneticPr fontId="32" type="noConversion"/>
  <pageMargins left="0.78" right="0.15748031496062992" top="0.2" bottom="0.34" header="0.31496062992125984" footer="0.16"/>
  <pageSetup paperSize="9" scale="80" orientation="landscape" r:id="rId1"/>
  <headerFooter>
    <oddHeader>&amp;L&amp;C&amp;R</oddHeader>
    <oddFooter>&amp;L&amp;C&amp;P/&amp;N&amp;R</oddFooter>
    <evenHeader>&amp;L&amp;C&amp;R</evenHeader>
    <evenFooter>&amp;L&amp;C&amp;P/&amp;N&amp;R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5</vt:i4>
      </vt:variant>
    </vt:vector>
  </HeadingPairs>
  <TitlesOfParts>
    <vt:vector size="10" baseType="lpstr">
      <vt:lpstr>封面</vt:lpstr>
      <vt:lpstr>表九之一汇总表</vt:lpstr>
      <vt:lpstr>表九之二</vt:lpstr>
      <vt:lpstr>表九之三其它收支录入表</vt:lpstr>
      <vt:lpstr>表十</vt:lpstr>
      <vt:lpstr>表九之三其它收支录入表!_FilterDatabase</vt:lpstr>
      <vt:lpstr>表十!_FilterDatabase</vt:lpstr>
      <vt:lpstr>表九之三其它收支录入表!Print_Titles</vt:lpstr>
      <vt:lpstr>表九之一汇总表!Print_Titles</vt:lpstr>
      <vt:lpstr>表十!Print_Titles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2024-03-05T06:31:30Z</cp:lastPrinted>
  <dcterms:created xsi:type="dcterms:W3CDTF">2024-03-05T06:30:27Z</dcterms:created>
  <dcterms:modified xsi:type="dcterms:W3CDTF">2024-03-05T06:32:31Z</dcterms:modified>
</cp:coreProperties>
</file>