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tabRatio="929" firstSheet="7" activeTab="16"/>
  </bookViews>
  <sheets>
    <sheet name="封面" sheetId="4" r:id="rId1"/>
    <sheet name="目录" sheetId="5" r:id="rId2"/>
    <sheet name="一般公共预算收入表" sheetId="1" r:id="rId3"/>
    <sheet name="一般公共预算支出表" sheetId="2" r:id="rId4"/>
    <sheet name="一般公共预算收支平衡表" sheetId="3" r:id="rId5"/>
    <sheet name="市本级一般公共预算支出表（功能分类）" sheetId="19" r:id="rId6"/>
    <sheet name="市本级一般公共预算基本支出表（功能分类）" sheetId="20" r:id="rId7"/>
    <sheet name="市本级一般公共预算基本支出表（经济分类）" sheetId="23" r:id="rId8"/>
    <sheet name="一般公共预算税收返还和转移支付预算表" sheetId="24" r:id="rId9"/>
    <sheet name="一般公共预算“三公”经费预算表" sheetId="10" r:id="rId10"/>
    <sheet name="政府债务情况表" sheetId="25" r:id="rId11"/>
    <sheet name="政府性基金收入表" sheetId="11" r:id="rId12"/>
    <sheet name="政府性基金支出表" sheetId="12" r:id="rId13"/>
    <sheet name="政府性基金收支表" sheetId="13" r:id="rId14"/>
    <sheet name="国有资本经营预算收入表" sheetId="14" r:id="rId15"/>
    <sheet name="国有资本经营预算支出表" sheetId="15" r:id="rId16"/>
    <sheet name="国有资本经营预算收支表" sheetId="16" r:id="rId17"/>
    <sheet name="社会保险基金收入表" sheetId="28" r:id="rId18"/>
    <sheet name="社会保险基金支出表" sheetId="29" r:id="rId19"/>
  </sheets>
  <externalReferences>
    <externalReference r:id="rId20"/>
    <externalReference r:id="rId21"/>
  </externalReferences>
  <definedNames>
    <definedName name="_xlnm._FilterDatabase" localSheetId="3" hidden="1">一般公共预算支出表!$A$5:$XEJ$430</definedName>
    <definedName name="_xlnm._FilterDatabase" localSheetId="5" hidden="1">'市本级一般公共预算支出表（功能分类）'!$A$6:$E$379</definedName>
    <definedName name="_xlnm._FilterDatabase" localSheetId="6" hidden="1">'市本级一般公共预算基本支出表（功能分类）'!$A$5:$E$228</definedName>
    <definedName name="_xlnm._FilterDatabase" localSheetId="7" hidden="1">'市本级一般公共预算基本支出表（经济分类）'!$A$5:$E$72</definedName>
    <definedName name="_xlnm._FilterDatabase" localSheetId="9" hidden="1">一般公共预算“三公”经费预算表!$A$4:$AC$4602</definedName>
    <definedName name="_xlnm.Print_Area" localSheetId="2">一般公共预算收入表!$A$1:$G$31</definedName>
    <definedName name="_xlnm.Print_Titles" localSheetId="4">一般公共预算支出表!$4:$5</definedName>
    <definedName name="_xlnm.Print_Titles" localSheetId="3">一般公共预算支出表!$4:$5</definedName>
    <definedName name="_xlnm._FilterDatabase" localSheetId="8" hidden="1">一般公共预算税收返还和转移支付预算表!$A$4:$AB$4602</definedName>
    <definedName name="AAA">[1]单位信息录入表!$E$2:$E$65536</definedName>
    <definedName name="AAA" localSheetId="17">[2]单位信息录入表!$E$2:$E$65536</definedName>
    <definedName name="AAA" localSheetId="18">[2]单位信息录入表!$E$2:$E$65536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D29" authorId="0">
      <text>
        <r>
          <rPr>
            <sz val="9"/>
            <rFont val="Arial"/>
            <charset val="134"/>
          </rPr>
          <t>此单元格不可录入</t>
        </r>
      </text>
    </comment>
    <comment ref="E29" authorId="0">
      <text>
        <r>
          <rPr>
            <sz val="9"/>
            <rFont val="Arial"/>
            <charset val="134"/>
          </rPr>
          <t>此单元格不可录入</t>
        </r>
      </text>
    </comment>
    <comment ref="F29" authorId="0">
      <text>
        <r>
          <rPr>
            <sz val="9"/>
            <rFont val="Arial"/>
            <charset val="134"/>
          </rPr>
          <t>此单元格不可录入</t>
        </r>
      </text>
    </comment>
    <comment ref="H29" authorId="0">
      <text>
        <r>
          <rPr>
            <sz val="9"/>
            <rFont val="Arial"/>
            <charset val="134"/>
          </rPr>
          <t>此单元格不可录入</t>
        </r>
      </text>
    </comment>
    <comment ref="I29" authorId="0">
      <text>
        <r>
          <rPr>
            <sz val="9"/>
            <rFont val="Arial"/>
            <charset val="134"/>
          </rPr>
          <t>此单元格不可录入</t>
        </r>
      </text>
    </comment>
    <comment ref="J29" authorId="0">
      <text>
        <r>
          <rPr>
            <sz val="9"/>
            <rFont val="Arial"/>
            <charset val="134"/>
          </rPr>
          <t>此单元格不可录入</t>
        </r>
      </text>
    </comment>
    <comment ref="D30" authorId="0">
      <text>
        <r>
          <rPr>
            <sz val="9"/>
            <rFont val="Arial"/>
            <charset val="134"/>
          </rPr>
          <t>此单元格不可录入</t>
        </r>
      </text>
    </comment>
    <comment ref="E30" authorId="0">
      <text>
        <r>
          <rPr>
            <sz val="9"/>
            <rFont val="Arial"/>
            <charset val="134"/>
          </rPr>
          <t>此单元格不可录入</t>
        </r>
      </text>
    </comment>
    <comment ref="F30" authorId="0">
      <text>
        <r>
          <rPr>
            <sz val="9"/>
            <rFont val="Arial"/>
            <charset val="134"/>
          </rPr>
          <t>此单元格不可录入</t>
        </r>
      </text>
    </comment>
    <comment ref="H30" authorId="0">
      <text>
        <r>
          <rPr>
            <sz val="9"/>
            <rFont val="Arial"/>
            <charset val="134"/>
          </rPr>
          <t>此单元格不可录入</t>
        </r>
      </text>
    </comment>
    <comment ref="I30" authorId="0">
      <text>
        <r>
          <rPr>
            <sz val="9"/>
            <rFont val="Arial"/>
            <charset val="134"/>
          </rPr>
          <t>此单元格不可录入</t>
        </r>
      </text>
    </comment>
    <comment ref="J30" authorId="0">
      <text>
        <r>
          <rPr>
            <sz val="9"/>
            <rFont val="Arial"/>
            <charset val="134"/>
          </rPr>
          <t>此单元格不可录入</t>
        </r>
      </text>
    </comment>
    <comment ref="D31" authorId="0">
      <text>
        <r>
          <rPr>
            <sz val="9"/>
            <rFont val="Arial"/>
            <charset val="134"/>
          </rPr>
          <t>此单元格不可录入</t>
        </r>
      </text>
    </comment>
    <comment ref="E31" authorId="0">
      <text>
        <r>
          <rPr>
            <sz val="9"/>
            <rFont val="Arial"/>
            <charset val="134"/>
          </rPr>
          <t>此单元格不可录入</t>
        </r>
      </text>
    </comment>
    <comment ref="F31" authorId="0">
      <text>
        <r>
          <rPr>
            <sz val="9"/>
            <rFont val="Arial"/>
            <charset val="134"/>
          </rPr>
          <t>此单元格不可录入</t>
        </r>
      </text>
    </comment>
    <comment ref="H31" authorId="0">
      <text>
        <r>
          <rPr>
            <sz val="9"/>
            <rFont val="Arial"/>
            <charset val="134"/>
          </rPr>
          <t>此单元格不可录入</t>
        </r>
      </text>
    </comment>
    <comment ref="I31" authorId="0">
      <text>
        <r>
          <rPr>
            <sz val="9"/>
            <rFont val="Arial"/>
            <charset val="134"/>
          </rPr>
          <t>此单元格不可录入</t>
        </r>
      </text>
    </comment>
    <comment ref="J31" authorId="0">
      <text>
        <r>
          <rPr>
            <sz val="9"/>
            <rFont val="Arial"/>
            <charset val="134"/>
          </rPr>
          <t>此单元格不可录入</t>
        </r>
      </text>
    </comment>
  </commentList>
</comments>
</file>

<file path=xl/comments2.xml><?xml version="1.0" encoding="utf-8"?>
<comments xmlns="http://schemas.openxmlformats.org/spreadsheetml/2006/main">
  <authors>
    <author>Author</author>
  </authors>
  <commentList>
    <comment ref="I14" authorId="0">
      <text>
        <r>
          <rPr>
            <sz val="9"/>
            <rFont val="Arial"/>
            <charset val="134"/>
          </rPr>
          <t>此单元格不可录入</t>
        </r>
      </text>
    </comment>
    <comment ref="J14" authorId="0">
      <text>
        <r>
          <rPr>
            <sz val="9"/>
            <rFont val="Arial"/>
            <charset val="134"/>
          </rPr>
          <t>此单元格不可录入</t>
        </r>
      </text>
    </comment>
    <comment ref="K14" authorId="0">
      <text>
        <r>
          <rPr>
            <sz val="9"/>
            <rFont val="Arial"/>
            <charset val="134"/>
          </rPr>
          <t>此单元格不可录入</t>
        </r>
      </text>
    </comment>
    <comment ref="M14" authorId="0">
      <text>
        <r>
          <rPr>
            <sz val="9"/>
            <rFont val="Arial"/>
            <charset val="134"/>
          </rPr>
          <t>此单元格不可录入</t>
        </r>
      </text>
    </comment>
    <comment ref="N14" authorId="0">
      <text>
        <r>
          <rPr>
            <sz val="9"/>
            <rFont val="Arial"/>
            <charset val="134"/>
          </rPr>
          <t>此单元格不可录入</t>
        </r>
      </text>
    </comment>
    <comment ref="O14" authorId="0">
      <text>
        <r>
          <rPr>
            <sz val="9"/>
            <rFont val="Arial"/>
            <charset val="134"/>
          </rPr>
          <t>此单元格不可录入</t>
        </r>
      </text>
    </comment>
    <comment ref="I15" authorId="0">
      <text>
        <r>
          <rPr>
            <sz val="9"/>
            <rFont val="Arial"/>
            <charset val="134"/>
          </rPr>
          <t>此单元格不可录入</t>
        </r>
      </text>
    </comment>
    <comment ref="J15" authorId="0">
      <text>
        <r>
          <rPr>
            <sz val="9"/>
            <rFont val="Arial"/>
            <charset val="134"/>
          </rPr>
          <t>此单元格不可录入</t>
        </r>
      </text>
    </comment>
    <comment ref="K15" authorId="0">
      <text>
        <r>
          <rPr>
            <sz val="9"/>
            <rFont val="Arial"/>
            <charset val="134"/>
          </rPr>
          <t>此单元格不可录入</t>
        </r>
      </text>
    </comment>
    <comment ref="M15" authorId="0">
      <text>
        <r>
          <rPr>
            <sz val="9"/>
            <rFont val="Arial"/>
            <charset val="134"/>
          </rPr>
          <t>此单元格不可录入</t>
        </r>
      </text>
    </comment>
    <comment ref="N15" authorId="0">
      <text>
        <r>
          <rPr>
            <sz val="9"/>
            <rFont val="Arial"/>
            <charset val="134"/>
          </rPr>
          <t>此单元格不可录入</t>
        </r>
      </text>
    </comment>
    <comment ref="O15" authorId="0">
      <text>
        <r>
          <rPr>
            <sz val="9"/>
            <rFont val="Arial"/>
            <charset val="134"/>
          </rPr>
          <t>此单元格不可录入</t>
        </r>
      </text>
    </comment>
    <comment ref="I16" authorId="0">
      <text>
        <r>
          <rPr>
            <sz val="9"/>
            <rFont val="Arial"/>
            <charset val="134"/>
          </rPr>
          <t>此单元格不可录入</t>
        </r>
      </text>
    </comment>
    <comment ref="J16" authorId="0">
      <text>
        <r>
          <rPr>
            <sz val="9"/>
            <rFont val="Arial"/>
            <charset val="134"/>
          </rPr>
          <t>此单元格不可录入</t>
        </r>
      </text>
    </comment>
    <comment ref="K16" authorId="0">
      <text>
        <r>
          <rPr>
            <sz val="9"/>
            <rFont val="Arial"/>
            <charset val="134"/>
          </rPr>
          <t>此单元格不可录入</t>
        </r>
      </text>
    </comment>
    <comment ref="M16" authorId="0">
      <text>
        <r>
          <rPr>
            <sz val="9"/>
            <rFont val="Arial"/>
            <charset val="134"/>
          </rPr>
          <t>此单元格不可录入</t>
        </r>
      </text>
    </comment>
    <comment ref="N16" authorId="0">
      <text>
        <r>
          <rPr>
            <sz val="9"/>
            <rFont val="Arial"/>
            <charset val="134"/>
          </rPr>
          <t>此单元格不可录入</t>
        </r>
      </text>
    </comment>
    <comment ref="O16" authorId="0">
      <text>
        <r>
          <rPr>
            <sz val="9"/>
            <rFont val="Arial"/>
            <charset val="134"/>
          </rPr>
          <t>此单元格不可录入</t>
        </r>
      </text>
    </comment>
    <comment ref="I17" authorId="0">
      <text>
        <r>
          <rPr>
            <sz val="9"/>
            <rFont val="Arial"/>
            <charset val="134"/>
          </rPr>
          <t>此单元格不可录入</t>
        </r>
      </text>
    </comment>
    <comment ref="J17" authorId="0">
      <text>
        <r>
          <rPr>
            <sz val="9"/>
            <rFont val="Arial"/>
            <charset val="134"/>
          </rPr>
          <t>此单元格不可录入</t>
        </r>
      </text>
    </comment>
    <comment ref="K17" authorId="0">
      <text>
        <r>
          <rPr>
            <sz val="9"/>
            <rFont val="Arial"/>
            <charset val="134"/>
          </rPr>
          <t>此单元格不可录入</t>
        </r>
      </text>
    </comment>
    <comment ref="M17" authorId="0">
      <text>
        <r>
          <rPr>
            <sz val="9"/>
            <rFont val="Arial"/>
            <charset val="134"/>
          </rPr>
          <t>此单元格不可录入</t>
        </r>
      </text>
    </comment>
    <comment ref="N17" authorId="0">
      <text>
        <r>
          <rPr>
            <sz val="9"/>
            <rFont val="Arial"/>
            <charset val="134"/>
          </rPr>
          <t>此单元格不可录入</t>
        </r>
      </text>
    </comment>
    <comment ref="O17" authorId="0">
      <text>
        <r>
          <rPr>
            <sz val="9"/>
            <rFont val="Arial"/>
            <charset val="134"/>
          </rPr>
          <t>此单元格不可录入</t>
        </r>
      </text>
    </comment>
    <comment ref="I18" authorId="0">
      <text>
        <r>
          <rPr>
            <sz val="9"/>
            <rFont val="Arial"/>
            <charset val="134"/>
          </rPr>
          <t>此单元格不可录入</t>
        </r>
      </text>
    </comment>
    <comment ref="J18" authorId="0">
      <text>
        <r>
          <rPr>
            <sz val="9"/>
            <rFont val="Arial"/>
            <charset val="134"/>
          </rPr>
          <t>此单元格不可录入</t>
        </r>
      </text>
    </comment>
    <comment ref="K18" authorId="0">
      <text>
        <r>
          <rPr>
            <sz val="9"/>
            <rFont val="Arial"/>
            <charset val="134"/>
          </rPr>
          <t>此单元格不可录入</t>
        </r>
      </text>
    </comment>
    <comment ref="M18" authorId="0">
      <text>
        <r>
          <rPr>
            <sz val="9"/>
            <rFont val="Arial"/>
            <charset val="134"/>
          </rPr>
          <t>此单元格不可录入</t>
        </r>
      </text>
    </comment>
    <comment ref="N18" authorId="0">
      <text>
        <r>
          <rPr>
            <sz val="9"/>
            <rFont val="Arial"/>
            <charset val="134"/>
          </rPr>
          <t>此单元格不可录入</t>
        </r>
      </text>
    </comment>
    <comment ref="O18" authorId="0">
      <text>
        <r>
          <rPr>
            <sz val="9"/>
            <rFont val="Arial"/>
            <charset val="134"/>
          </rPr>
          <t>此单元格不可录入</t>
        </r>
      </text>
    </comment>
    <comment ref="I19" authorId="0">
      <text>
        <r>
          <rPr>
            <sz val="9"/>
            <rFont val="Arial"/>
            <charset val="134"/>
          </rPr>
          <t>此单元格不可录入</t>
        </r>
      </text>
    </comment>
    <comment ref="J19" authorId="0">
      <text>
        <r>
          <rPr>
            <sz val="9"/>
            <rFont val="Arial"/>
            <charset val="134"/>
          </rPr>
          <t>此单元格不可录入</t>
        </r>
      </text>
    </comment>
    <comment ref="K19" authorId="0">
      <text>
        <r>
          <rPr>
            <sz val="9"/>
            <rFont val="Arial"/>
            <charset val="134"/>
          </rPr>
          <t>此单元格不可录入</t>
        </r>
      </text>
    </comment>
    <comment ref="M19" authorId="0">
      <text>
        <r>
          <rPr>
            <sz val="9"/>
            <rFont val="Arial"/>
            <charset val="134"/>
          </rPr>
          <t>此单元格不可录入</t>
        </r>
      </text>
    </comment>
    <comment ref="N19" authorId="0">
      <text>
        <r>
          <rPr>
            <sz val="9"/>
            <rFont val="Arial"/>
            <charset val="134"/>
          </rPr>
          <t>此单元格不可录入</t>
        </r>
      </text>
    </comment>
    <comment ref="O19" authorId="0">
      <text>
        <r>
          <rPr>
            <sz val="9"/>
            <rFont val="Arial"/>
            <charset val="134"/>
          </rPr>
          <t>此单元格不可录入</t>
        </r>
      </text>
    </comment>
    <comment ref="D20" authorId="0">
      <text>
        <r>
          <rPr>
            <b/>
            <sz val="9"/>
            <rFont val="宋体"/>
            <charset val="134"/>
          </rPr>
          <t>引用国有资本经营预算年终结余_2023年执行数</t>
        </r>
      </text>
    </comment>
    <comment ref="I20" authorId="0">
      <text>
        <r>
          <rPr>
            <sz val="9"/>
            <rFont val="Arial"/>
            <charset val="134"/>
          </rPr>
          <t>此单元格不可录入</t>
        </r>
      </text>
    </comment>
    <comment ref="J20" authorId="0">
      <text>
        <r>
          <rPr>
            <sz val="9"/>
            <rFont val="Arial"/>
            <charset val="134"/>
          </rPr>
          <t>此单元格不可录入</t>
        </r>
      </text>
    </comment>
    <comment ref="K20" authorId="0">
      <text/>
    </comment>
    <comment ref="M20" authorId="0">
      <text>
        <r>
          <rPr>
            <sz val="9"/>
            <rFont val="Arial"/>
            <charset val="134"/>
          </rPr>
          <t>此单元格不可录入</t>
        </r>
      </text>
    </comment>
    <comment ref="N20" authorId="0">
      <text>
        <r>
          <rPr>
            <sz val="9"/>
            <rFont val="Arial"/>
            <charset val="134"/>
          </rPr>
          <t>此单元格不可录入</t>
        </r>
      </text>
    </comment>
    <comment ref="O20" authorId="0">
      <text>
        <r>
          <rPr>
            <sz val="9"/>
            <rFont val="Arial"/>
            <charset val="134"/>
          </rPr>
          <t>此单元格不可录入</t>
        </r>
      </text>
    </comment>
    <comment ref="I21" authorId="0">
      <text>
        <r>
          <rPr>
            <sz val="9"/>
            <rFont val="Arial"/>
            <charset val="134"/>
          </rPr>
          <t>此单元格不可录入</t>
        </r>
      </text>
    </comment>
    <comment ref="J21" authorId="0">
      <text>
        <r>
          <rPr>
            <sz val="9"/>
            <rFont val="Arial"/>
            <charset val="134"/>
          </rPr>
          <t>此单元格不可录入</t>
        </r>
      </text>
    </comment>
    <comment ref="K21" authorId="0">
      <text>
        <r>
          <rPr>
            <sz val="9"/>
            <rFont val="Arial"/>
            <charset val="134"/>
          </rPr>
          <t>此单元格不可录入</t>
        </r>
      </text>
    </comment>
    <comment ref="M21" authorId="0">
      <text>
        <r>
          <rPr>
            <sz val="9"/>
            <rFont val="Arial"/>
            <charset val="134"/>
          </rPr>
          <t>此单元格不可录入</t>
        </r>
      </text>
    </comment>
    <comment ref="N21" authorId="0">
      <text>
        <r>
          <rPr>
            <sz val="9"/>
            <rFont val="Arial"/>
            <charset val="134"/>
          </rPr>
          <t>此单元格不可录入</t>
        </r>
      </text>
    </comment>
    <comment ref="O21" authorId="0">
      <text>
        <r>
          <rPr>
            <sz val="9"/>
            <rFont val="Arial"/>
            <charset val="134"/>
          </rPr>
          <t>此单元格不可录入</t>
        </r>
      </text>
    </comment>
    <comment ref="I22" authorId="0">
      <text>
        <r>
          <rPr>
            <sz val="9"/>
            <rFont val="Arial"/>
            <charset val="134"/>
          </rPr>
          <t>此单元格不可录入</t>
        </r>
      </text>
    </comment>
    <comment ref="J22" authorId="0">
      <text>
        <r>
          <rPr>
            <sz val="9"/>
            <rFont val="Arial"/>
            <charset val="134"/>
          </rPr>
          <t>此单元格不可录入</t>
        </r>
      </text>
    </comment>
    <comment ref="K22" authorId="0">
      <text>
        <r>
          <rPr>
            <sz val="9"/>
            <rFont val="Arial"/>
            <charset val="134"/>
          </rPr>
          <t>此单元格不可录入</t>
        </r>
      </text>
    </comment>
    <comment ref="M22" authorId="0">
      <text>
        <r>
          <rPr>
            <sz val="9"/>
            <rFont val="Arial"/>
            <charset val="134"/>
          </rPr>
          <t>此单元格不可录入</t>
        </r>
      </text>
    </comment>
    <comment ref="N22" authorId="0">
      <text>
        <r>
          <rPr>
            <sz val="9"/>
            <rFont val="Arial"/>
            <charset val="134"/>
          </rPr>
          <t>此单元格不可录入</t>
        </r>
      </text>
    </comment>
    <comment ref="O22" authorId="0">
      <text>
        <r>
          <rPr>
            <sz val="9"/>
            <rFont val="Arial"/>
            <charset val="134"/>
          </rPr>
          <t>此单元格不可录入</t>
        </r>
      </text>
    </comment>
    <comment ref="I23" authorId="0">
      <text>
        <r>
          <rPr>
            <sz val="9"/>
            <rFont val="Arial"/>
            <charset val="134"/>
          </rPr>
          <t>此单元格不可录入</t>
        </r>
      </text>
    </comment>
    <comment ref="J23" authorId="0">
      <text>
        <r>
          <rPr>
            <sz val="9"/>
            <rFont val="Arial"/>
            <charset val="134"/>
          </rPr>
          <t>此单元格不可录入</t>
        </r>
      </text>
    </comment>
    <comment ref="K23" authorId="0">
      <text>
        <r>
          <rPr>
            <sz val="9"/>
            <rFont val="Arial"/>
            <charset val="134"/>
          </rPr>
          <t>此单元格不可录入</t>
        </r>
      </text>
    </comment>
    <comment ref="M23" authorId="0">
      <text>
        <r>
          <rPr>
            <sz val="9"/>
            <rFont val="Arial"/>
            <charset val="134"/>
          </rPr>
          <t>此单元格不可录入</t>
        </r>
      </text>
    </comment>
    <comment ref="N23" authorId="0">
      <text>
        <r>
          <rPr>
            <sz val="9"/>
            <rFont val="Arial"/>
            <charset val="134"/>
          </rPr>
          <t>此单元格不可录入</t>
        </r>
      </text>
    </comment>
    <comment ref="O23" authorId="0">
      <text>
        <r>
          <rPr>
            <sz val="9"/>
            <rFont val="Arial"/>
            <charset val="134"/>
          </rPr>
          <t>此单元格不可录入</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<sst xmlns="http://schemas.openxmlformats.org/spreadsheetml/2006/main" count="2041" uniqueCount="1131">
  <si>
    <t>凌源市2025年政府预算草案</t>
  </si>
  <si>
    <t>目  录</t>
  </si>
  <si>
    <t xml:space="preserve">            表一 2025年一般公共预算收入表</t>
  </si>
  <si>
    <t xml:space="preserve">            表二 2025年一般公共预算支出表</t>
  </si>
  <si>
    <t xml:space="preserve">            表三 2025年一般公共预算收支平衡表</t>
  </si>
  <si>
    <t xml:space="preserve">            表四 2025年市本级一般公共预算支出表（功能分类）</t>
  </si>
  <si>
    <t xml:space="preserve">            表五 2025年市本级一般公共预算基本支出表（功能分类）</t>
  </si>
  <si>
    <t xml:space="preserve">            表六 2025年市本级一般公共预算基本支出表（经济分类）</t>
  </si>
  <si>
    <t xml:space="preserve">            表七 2025年一般公共预算税收返还及转移支付情况表</t>
  </si>
  <si>
    <t xml:space="preserve">            表八 2025年一般公共预算“三公”经费预算表</t>
  </si>
  <si>
    <t xml:space="preserve">            表九 2025年政府债务情况表</t>
  </si>
  <si>
    <t xml:space="preserve">            表十 2025年政府性基金预算收入表</t>
  </si>
  <si>
    <t xml:space="preserve">            表十一 2025年政府性基金预算支出表</t>
  </si>
  <si>
    <t xml:space="preserve">            表十二 2025年政府性基金预算收支表</t>
  </si>
  <si>
    <t xml:space="preserve">            表十三 2025年国有资本经营预算收入表</t>
  </si>
  <si>
    <t xml:space="preserve">            表十四 2025年国有资本经营预算支出表</t>
  </si>
  <si>
    <t xml:space="preserve">            表十五 2025年国有资本经营预算收支表</t>
  </si>
  <si>
    <t xml:space="preserve">            表十六 2025年社会保险基金收入预算表</t>
  </si>
  <si>
    <t xml:space="preserve">            表十七 2025年社会保险基金支出预算表</t>
  </si>
  <si>
    <t>表一</t>
  </si>
  <si>
    <t>2025年一般公共预算收入表</t>
  </si>
  <si>
    <t>单位：万元</t>
  </si>
  <si>
    <t>项目</t>
  </si>
  <si>
    <t>2024年
预算数</t>
  </si>
  <si>
    <t>2024年预计
执行数</t>
  </si>
  <si>
    <t>2025年预算数</t>
  </si>
  <si>
    <t>代码</t>
  </si>
  <si>
    <t>名称</t>
  </si>
  <si>
    <t>金额</t>
  </si>
  <si>
    <t>为上年
预算数的%</t>
  </si>
  <si>
    <t>为上年预计执行数的%</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</si>
  <si>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</si>
  <si>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</si>
  <si>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</si>
  <si>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</si>
  <si>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</si>
  <si>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</si>
  <si>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</si>
  <si>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</si>
  <si>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</si>
  <si>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</si>
  <si>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</si>
  <si>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</si>
  <si>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</si>
  <si>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</si>
  <si>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</si>
  <si>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</si>
  <si>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</si>
  <si>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</si>
  <si>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</si>
  <si>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</si>
  <si>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</si>
  <si>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</si>
  <si>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</si>
  <si>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</si>
  <si>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</si>
  <si>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</si>
  <si>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</si>
  <si>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</si>
  <si>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</si>
  <si>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</si>
  <si>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</si>
  <si>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</si>
  <si>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</si>
  <si>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</si>
  <si>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</si>
  <si>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</si>
  <si>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</si>
  <si>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</si>
  <si>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</si>
  <si>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</si>
  <si>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</si>
  <si>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</si>
  <si>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</si>
  <si>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</si>
  <si>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</si>
  <si>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</si>
  <si>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</si>
  <si>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</si>
  <si>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</si>
  <si>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</si>
  <si>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</si>
  <si>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t>
  </si>
  <si>
    <t xml:space="preserve"> </t>
  </si>
  <si>
    <t>2025年一般公共预算支出表</t>
  </si>
  <si>
    <t>2024年预算数</t>
  </si>
  <si>
    <t>2024年预计执行数</t>
  </si>
  <si>
    <t>为上年预算数的%</t>
  </si>
  <si>
    <t>总计</t>
  </si>
  <si>
    <t>一般公共服务支出</t>
  </si>
  <si>
    <t>人大事务</t>
  </si>
  <si>
    <t>行政运行</t>
  </si>
  <si>
    <t>一般行政管理事务</t>
  </si>
  <si>
    <t>人大会议</t>
  </si>
  <si>
    <t>其他人大事务支出</t>
  </si>
  <si>
    <t>政协事务</t>
  </si>
  <si>
    <t>政协会议</t>
  </si>
  <si>
    <t>其他政协事务支出</t>
  </si>
  <si>
    <t>政府办公厅(室)及相关机构事务</t>
  </si>
  <si>
    <t>事业运行</t>
  </si>
  <si>
    <t>其他政府办公厅(室)及相关机构事务支出</t>
  </si>
  <si>
    <t>发展与改革事务</t>
  </si>
  <si>
    <t>其他发展与改革事务支出</t>
  </si>
  <si>
    <t>统计信息事务</t>
  </si>
  <si>
    <t>专项统计业务</t>
  </si>
  <si>
    <t>专项普查活动</t>
  </si>
  <si>
    <t>财政事务</t>
  </si>
  <si>
    <t>其他财政事务支出</t>
  </si>
  <si>
    <t>税收事务</t>
  </si>
  <si>
    <t>其他税收事务支出</t>
  </si>
  <si>
    <t>审计事务</t>
  </si>
  <si>
    <t>审计业务</t>
  </si>
  <si>
    <t>其他审计事务支出</t>
  </si>
  <si>
    <t>纪检监察事务</t>
  </si>
  <si>
    <t>其他纪检监察事务支出</t>
  </si>
  <si>
    <t>商贸事务</t>
  </si>
  <si>
    <t>招商引资</t>
  </si>
  <si>
    <t>其他商贸事务支出</t>
  </si>
  <si>
    <t>民族事务</t>
  </si>
  <si>
    <t>民族工作专项</t>
  </si>
  <si>
    <t>档案事务</t>
  </si>
  <si>
    <t>档案馆</t>
  </si>
  <si>
    <t>民主党派及工商联事务</t>
  </si>
  <si>
    <t>其他民主党派及工商联事务支出</t>
  </si>
  <si>
    <t>群众团体事务</t>
  </si>
  <si>
    <t>其他群众团体事务支出</t>
  </si>
  <si>
    <t>党委办公厅(室)及相关机构事务</t>
  </si>
  <si>
    <t>其他党委办公厅(室)及相关机构事务支出</t>
  </si>
  <si>
    <t>组织事务</t>
  </si>
  <si>
    <t>其他组织事务支出</t>
  </si>
  <si>
    <t>宣传事务</t>
  </si>
  <si>
    <t>其他宣传事务支出</t>
  </si>
  <si>
    <t>统战事务</t>
  </si>
  <si>
    <t>其他统战事务支出</t>
  </si>
  <si>
    <t>其他共产党事务支出</t>
  </si>
  <si>
    <t>市场监督管理事务</t>
  </si>
  <si>
    <t>市场秩序执法</t>
  </si>
  <si>
    <t>其他市场监督管理事务</t>
  </si>
  <si>
    <t>社会工作事务</t>
  </si>
  <si>
    <t>专项业务</t>
  </si>
  <si>
    <t>信访事务</t>
  </si>
  <si>
    <t>信访业务</t>
  </si>
  <si>
    <t>其他信访事务支出</t>
  </si>
  <si>
    <t>数据事务</t>
  </si>
  <si>
    <t>公共安全支出</t>
  </si>
  <si>
    <t>公安</t>
  </si>
  <si>
    <t>其他公安支出</t>
  </si>
  <si>
    <t>法院</t>
  </si>
  <si>
    <t>司法</t>
  </si>
  <si>
    <t>基层司法业务</t>
  </si>
  <si>
    <t>公共法律服务</t>
  </si>
  <si>
    <t>其他司法支出</t>
  </si>
  <si>
    <t>教育支出</t>
  </si>
  <si>
    <t>教育管理事务</t>
  </si>
  <si>
    <t>其他教育管理事务支出</t>
  </si>
  <si>
    <t>普通教育</t>
  </si>
  <si>
    <t>学前教育</t>
  </si>
  <si>
    <t>小学教育</t>
  </si>
  <si>
    <t>初中教育</t>
  </si>
  <si>
    <t>高中教育</t>
  </si>
  <si>
    <t>其他普通教育支出</t>
  </si>
  <si>
    <t>职业教育</t>
  </si>
  <si>
    <t>中等职业教育</t>
  </si>
  <si>
    <t>其他职业教育支出</t>
  </si>
  <si>
    <t>特殊教育</t>
  </si>
  <si>
    <t>特殊学校教育</t>
  </si>
  <si>
    <t>进修及培训</t>
  </si>
  <si>
    <t>教师进修</t>
  </si>
  <si>
    <t>干部教育</t>
  </si>
  <si>
    <t>其他进修及培训</t>
  </si>
  <si>
    <t>教育费附加安排的支出</t>
  </si>
  <si>
    <t>其他教育费附加安排的支出</t>
  </si>
  <si>
    <t>科学技术支出</t>
  </si>
  <si>
    <t>科学技术管理事务</t>
  </si>
  <si>
    <t>其他科学技术管理事务支出</t>
  </si>
  <si>
    <t>社会科学</t>
  </si>
  <si>
    <t>社会科学研究机构</t>
  </si>
  <si>
    <t>科学技术普及</t>
  </si>
  <si>
    <t>其他科学技术普及支出</t>
  </si>
  <si>
    <t>其他科学技术支出</t>
  </si>
  <si>
    <t>科技奖励</t>
  </si>
  <si>
    <t>文化旅游体育与传媒支出</t>
  </si>
  <si>
    <t>文化和旅游</t>
  </si>
  <si>
    <t>图书馆</t>
  </si>
  <si>
    <t>群众文化</t>
  </si>
  <si>
    <t>文化创作与保护</t>
  </si>
  <si>
    <t>旅游宣传</t>
  </si>
  <si>
    <t>文化和旅游管理事务</t>
  </si>
  <si>
    <t>其他文化和旅游支出</t>
  </si>
  <si>
    <t>文物</t>
  </si>
  <si>
    <t>文物保护</t>
  </si>
  <si>
    <t>博物馆</t>
  </si>
  <si>
    <t>其他文物支出</t>
  </si>
  <si>
    <t>体育</t>
  </si>
  <si>
    <t>群众体育</t>
  </si>
  <si>
    <t>广播电视</t>
  </si>
  <si>
    <t>传输发射</t>
  </si>
  <si>
    <t>广播电视事务</t>
  </si>
  <si>
    <t>其他广播电视支出</t>
  </si>
  <si>
    <t>其他文化旅游体育与传媒支出</t>
  </si>
  <si>
    <t>社会保障和就业支出</t>
  </si>
  <si>
    <t>人力资源和社会保障管理事务</t>
  </si>
  <si>
    <t>就业管理事务</t>
  </si>
  <si>
    <t>社会保险经办机构</t>
  </si>
  <si>
    <t>其他人力资源和社会保障管理事务支出</t>
  </si>
  <si>
    <t>民政管理事务</t>
  </si>
  <si>
    <t>行政区划和地名管理</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</si>
  <si>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</si>
  <si>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</si>
  <si>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</si>
  <si>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</si>
  <si>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</si>
  <si>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</si>
  <si>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</si>
  <si>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对机关事业单位基本养老保险基金的补助</t>
  </si>
  <si>
    <t>企业改革补助</t>
  </si>
  <si>
    <t>企业关闭破产补助</t>
  </si>
  <si>
    <t>就业补助</t>
  </si>
  <si>
    <t>公益性岗位补贴</t>
  </si>
  <si>
    <t>就业见习补贴</t>
  </si>
  <si>
    <t>其他就业补助支出</t>
  </si>
  <si>
    <t>抚恤</t>
  </si>
  <si>
    <t>死亡抚恤</t>
  </si>
  <si>
    <t>伤残抚恤</t>
  </si>
  <si>
    <t>在乡复员、退伍军人生活补助</t>
  </si>
  <si>
    <t>义务兵优待</t>
  </si>
  <si>
    <t>农村籍退役士兵老年生活补助</t>
  </si>
  <si>
    <t>光荣院</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</si>
  <si>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</si>
  <si>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</si>
  <si>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</si>
  <si>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</si>
  <si>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</si>
  <si>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</si>
  <si>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</si>
  <si>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</si>
  <si>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</si>
  <si>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</si>
  <si>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</si>
  <si>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</si>
  <si>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</si>
  <si>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</si>
  <si>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</si>
  <si>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</si>
  <si>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</si>
  <si>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</si>
  <si>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</si>
  <si>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</si>
  <si>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</si>
  <si>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</si>
  <si>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</si>
  <si>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</si>
  <si>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</si>
  <si>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</si>
  <si>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</si>
  <si>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</si>
  <si>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</si>
  <si>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</si>
  <si>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</si>
  <si>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</si>
  <si>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</si>
  <si>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财政对其他社会保险基金的补助</t>
  </si>
  <si>
    <t>财政对工伤保险基金的补助</t>
  </si>
  <si>
    <t>退役军人管理事务</t>
  </si>
  <si>
    <t>其他退役军人事务管理支出</t>
  </si>
  <si>
    <t>其他社会保障和就业支出</t>
  </si>
  <si>
    <t>卫生健康支出</t>
  </si>
  <si>
    <t>卫生健康管理事务</t>
  </si>
  <si>
    <t>其他卫生健康管理事务支出</t>
  </si>
  <si>
    <t>公立医院</t>
  </si>
  <si>
    <t>综合医院</t>
  </si>
  <si>
    <t>其他公立医院支出</t>
  </si>
  <si>
    <t>基层医疗卫生机构</t>
  </si>
  <si>
    <t>其他基层医疗卫生机构支出</t>
  </si>
  <si>
    <t>公共卫生</t>
  </si>
  <si>
    <t>疾病预防控制机构</t>
  </si>
  <si>
    <t>妇幼保健机构</t>
  </si>
  <si>
    <t>基本公共卫生服务</t>
  </si>
  <si>
    <t>重大公共卫生服务</t>
  </si>
  <si>
    <t>突发公共卫生事件应急处置</t>
  </si>
  <si>
    <t>其他公共卫生支出</t>
  </si>
  <si>
    <t>计划生育事务</t>
  </si>
  <si>
    <t>计划生育服务</t>
  </si>
  <si>
    <t>其他计划生育事务支出</t>
  </si>
  <si>
    <t>行政事业单位医疗</t>
  </si>
  <si>
    <t>行政单位医疗</t>
  </si>
  <si>
    <t>事业单位医疗</t>
  </si>
  <si>
    <t>公务员医疗补助</t>
  </si>
  <si>
    <t>财政对基本医疗保险基金的补助</t>
  </si>
  <si>
    <t>财政对城乡居民基本医疗保险基金的补助</t>
  </si>
  <si>
    <t>医疗救助</t>
  </si>
  <si>
    <t>城乡医疗救助</t>
  </si>
  <si>
    <t>优抚对象医疗</t>
  </si>
  <si>
    <t>优抚对象医疗补助</t>
  </si>
  <si>
    <t>医疗保障管理事务</t>
  </si>
  <si>
    <t>其他医疗保障管理事务支出</t>
  </si>
  <si>
    <t>中医药事务</t>
  </si>
  <si>
    <t>中医(民族医)药专项</t>
  </si>
  <si>
    <t>其他卫生健康支出</t>
  </si>
  <si>
    <t>节能环保支出</t>
  </si>
  <si>
    <t>环境保护管理事务</t>
  </si>
  <si>
    <t>其他环境保护管理事务支出</t>
  </si>
  <si>
    <t>污染防治</t>
  </si>
  <si>
    <t>大气</t>
  </si>
  <si>
    <t>水体</t>
  </si>
  <si>
    <t>固体废弃物与化学品</t>
  </si>
  <si>
    <t>其他污染防治支出</t>
  </si>
  <si>
    <t>自然生态保护</t>
  </si>
  <si>
    <t>生态保护</t>
  </si>
  <si>
    <t>农村环境保护</t>
  </si>
  <si>
    <t>自然保护地</t>
  </si>
  <si>
    <t>森林保护修复</t>
  </si>
  <si>
    <t>森林管护</t>
  </si>
  <si>
    <t>天然林保护工程建设</t>
  </si>
  <si>
    <t>循环经济</t>
  </si>
  <si>
    <t>城乡社区支出</t>
  </si>
  <si>
    <t>城乡社区管理事务</t>
  </si>
  <si>
    <t>城管执法</t>
  </si>
  <si>
    <t>其他城乡社区管理事务支出</t>
  </si>
  <si>
    <t>城乡社区公共设施</t>
  </si>
  <si>
    <t>其他城乡社区公共设施支出</t>
  </si>
  <si>
    <t>城乡社区环境卫生</t>
  </si>
  <si>
    <t>建设市场管理与监督</t>
  </si>
  <si>
    <t>农林水支出</t>
  </si>
  <si>
    <t>农业农村</t>
  </si>
  <si>
    <t>科技转化与推广服务</t>
  </si>
  <si>
    <t>病虫害控制</t>
  </si>
  <si>
    <t>农产品质量安全</t>
  </si>
  <si>
    <t>防灾救灾</t>
  </si>
  <si>
    <t>稳定农民收入补贴</t>
  </si>
  <si>
    <t>农业生产发展</t>
  </si>
  <si>
    <t>农村合作经济</t>
  </si>
  <si>
    <t>农产品加工与促销</t>
  </si>
  <si>
    <t>农村社会事业</t>
  </si>
  <si>
    <t>农业生态资源保护</t>
  </si>
  <si>
    <t>耕地建设与利用</t>
  </si>
  <si>
    <t>其他农业农村支出</t>
  </si>
  <si>
    <t>林业和草原</t>
  </si>
  <si>
    <t>事业机构</t>
  </si>
  <si>
    <t>森林资源培育</t>
  </si>
  <si>
    <t>森林生态效益补偿</t>
  </si>
  <si>
    <t>执法与监督</t>
  </si>
  <si>
    <t>林业草原防灾减灾</t>
  </si>
  <si>
    <t>退耕还林还草</t>
  </si>
  <si>
    <t>其他林业和草原支出</t>
  </si>
  <si>
    <t>水利</t>
  </si>
  <si>
    <t>水利行业业务管理</t>
  </si>
  <si>
    <t>水利工程建设</t>
  </si>
  <si>
    <t>水利工程运行与维护</t>
  </si>
  <si>
    <t>水土保持</t>
  </si>
  <si>
    <t>水资源节约管理与保护</t>
  </si>
  <si>
    <t>防汛</t>
  </si>
  <si>
    <t>抗旱</t>
  </si>
  <si>
    <t>农村水利</t>
  </si>
  <si>
    <t>江河湖库水系综合整治</t>
  </si>
  <si>
    <t>大中型水库移民后期扶持专项支出</t>
  </si>
  <si>
    <t>农村供水</t>
  </si>
  <si>
    <t>其他水利支出</t>
  </si>
  <si>
    <t>巩固脱贫攻坚成果衔接乡村振兴</t>
  </si>
  <si>
    <t>农村基础设施建设</t>
  </si>
  <si>
    <t>其他巩固脱贫攻坚成果衔接乡村振兴支出</t>
  </si>
  <si>
    <t>农村综合改革</t>
  </si>
  <si>
    <t>对村级公益事业建设的补助</t>
  </si>
  <si>
    <t>对村民委员会和村党支部的补助</t>
  </si>
  <si>
    <t>农村综合改革示范试点补助</t>
  </si>
  <si>
    <t>其他农村综合改革支出</t>
  </si>
  <si>
    <t>普惠金融发展支出</t>
  </si>
  <si>
    <t>农业保险保费补贴</t>
  </si>
  <si>
    <t>创业担保贷款贴息及奖补</t>
  </si>
  <si>
    <t>目标价格补贴</t>
  </si>
  <si>
    <t>其他目标价格补贴</t>
  </si>
  <si>
    <t>交通运输支出</t>
  </si>
  <si>
    <t>公路水路运输</t>
  </si>
  <si>
    <t>公路建设</t>
  </si>
  <si>
    <t>公路养护</t>
  </si>
  <si>
    <t>其他公路水路运输支出</t>
  </si>
  <si>
    <t>其他交通运输支出</t>
  </si>
  <si>
    <t>资源勘探工业信息等支出</t>
  </si>
  <si>
    <t>支持中小企业发展和管理支出</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</si>
  <si>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</si>
  <si>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</si>
  <si>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</si>
  <si>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</si>
  <si>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</si>
  <si>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</si>
  <si>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</si>
  <si>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金融支出</t>
  </si>
  <si>
    <t>其他金融支出</t>
  </si>
  <si>
    <t>自然资源海洋气象等支出</t>
  </si>
  <si>
    <t>自然资源事务</t>
  </si>
  <si>
    <t>自然资源利用与保护</t>
  </si>
  <si>
    <t>其他自然资源事务支出</t>
  </si>
  <si>
    <t>气象事务</t>
  </si>
  <si>
    <t>气象事业机构</t>
  </si>
  <si>
    <t>住房保障支出</t>
  </si>
  <si>
    <t>保障性安居工程支出</t>
  </si>
  <si>
    <t>棚户区改造</t>
  </si>
  <si>
    <t>农村危房改造</t>
  </si>
  <si>
    <t>公共租赁住房</t>
  </si>
  <si>
    <t>保障性住房租金补贴</t>
  </si>
  <si>
    <t>老旧小区改造</t>
  </si>
  <si>
    <t>保障性租赁住房</t>
  </si>
  <si>
    <t>其他保障性安居工程支出</t>
  </si>
  <si>
    <t>住房改革支出</t>
  </si>
  <si>
    <t>住房公积金</t>
  </si>
  <si>
    <t>城乡社区住宅</t>
  </si>
  <si>
    <t>其他城乡社区住宅支出</t>
  </si>
  <si>
    <t>灾害防治及应急管理支出</t>
  </si>
  <si>
    <t>应急管理事务</t>
  </si>
  <si>
    <t>灾害风险防治</t>
  </si>
  <si>
    <t>安全监管</t>
  </si>
  <si>
    <t>其他应急管理支出</t>
  </si>
  <si>
    <t>消防救援事务</t>
  </si>
  <si>
    <t>其他消防救援事务支出</t>
  </si>
  <si>
    <t>矿山安全</t>
  </si>
  <si>
    <t>矿山安全监察事务</t>
  </si>
  <si>
    <t>自然灾害防治</t>
  </si>
  <si>
    <t>地质灾害防治</t>
  </si>
  <si>
    <t>其他自然灾害防治支出</t>
  </si>
  <si>
    <t>自然灾害救灾及恢复重建支出</t>
  </si>
  <si>
    <t>自然灾害救灾补助</t>
  </si>
  <si>
    <t>预备费</t>
  </si>
  <si>
    <t>其他支出</t>
  </si>
  <si>
    <t>债务还本支出</t>
  </si>
  <si>
    <t>地方政府一般债务还本支出</t>
  </si>
  <si>
    <t>地方政府一般债券还本支出</t>
  </si>
  <si>
    <t>地方政府向国际组织借款还本支出</t>
  </si>
  <si>
    <t>债务付息支出</t>
  </si>
  <si>
    <t>地方政府一般债务付息支出</t>
  </si>
  <si>
    <t>地方政府一般债券付息支出</t>
  </si>
  <si>
    <t>地方政府向外国政府借款付息支出</t>
  </si>
  <si>
    <t>地方政府向国际组织借款付息支出</t>
  </si>
  <si>
    <t>债务发行费用支出</t>
  </si>
  <si>
    <t>地方政府一般债务发行费用支出</t>
  </si>
  <si>
    <t>表三</t>
  </si>
  <si>
    <t>2025年一般公共预算收支平衡表</t>
  </si>
  <si>
    <t>收入</t>
  </si>
  <si>
    <t>支出</t>
  </si>
  <si>
    <t>科目编码</t>
  </si>
  <si>
    <t>上年
预算数</t>
  </si>
  <si>
    <t xml:space="preserve">上年预计执行数 </t>
  </si>
  <si>
    <t>预算数</t>
  </si>
  <si>
    <t>一般公共预算收入</t>
  </si>
  <si>
    <t>一般公共预算支出</t>
  </si>
  <si>
    <t>110</t>
  </si>
  <si>
    <t>转移性收入</t>
  </si>
  <si>
    <t>230</t>
  </si>
  <si>
    <t>转移性支出</t>
  </si>
  <si>
    <t>上级补助收入</t>
  </si>
  <si>
    <t>23006</t>
  </si>
  <si>
    <t>上解支出</t>
  </si>
  <si>
    <t>11001</t>
  </si>
  <si>
    <t>返还性收入</t>
  </si>
  <si>
    <t>2300601</t>
  </si>
  <si>
    <t>体制上解支出</t>
  </si>
  <si>
    <t>11002</t>
  </si>
  <si>
    <t>一般性转移支付收入</t>
  </si>
  <si>
    <t>2300602</t>
  </si>
  <si>
    <t>专项上解支出</t>
  </si>
  <si>
    <t>11003</t>
  </si>
  <si>
    <t>专项转移支付收入</t>
  </si>
  <si>
    <t>23008</t>
  </si>
  <si>
    <t>调出资金</t>
  </si>
  <si>
    <t>11008</t>
  </si>
  <si>
    <t>上年结余收入</t>
  </si>
  <si>
    <t>2300899</t>
  </si>
  <si>
    <t>其他调出资金</t>
  </si>
  <si>
    <t>23009</t>
  </si>
  <si>
    <t>年终结余</t>
  </si>
  <si>
    <t>2300901</t>
  </si>
  <si>
    <t>一般公共预算年终结余</t>
  </si>
  <si>
    <t>11009</t>
  </si>
  <si>
    <t>调入资金</t>
  </si>
  <si>
    <t>23015</t>
  </si>
  <si>
    <t>安排预算稳定调节基金</t>
  </si>
  <si>
    <t>1100901</t>
  </si>
  <si>
    <t>调入一般公共预算资金</t>
  </si>
  <si>
    <t>23016</t>
  </si>
  <si>
    <t>补充预算周转金</t>
  </si>
  <si>
    <t>110090102</t>
  </si>
  <si>
    <t>从政府性基金预算调入一般公共预算</t>
  </si>
  <si>
    <t>23021</t>
  </si>
  <si>
    <t>区域间转移性支出</t>
  </si>
  <si>
    <t>110090103</t>
  </si>
  <si>
    <t>从国有资本经营预算调入一般公共预算</t>
  </si>
  <si>
    <t>2302101</t>
  </si>
  <si>
    <t>援助其他地区支出</t>
  </si>
  <si>
    <t>110090199</t>
  </si>
  <si>
    <t>从其他资金调入一般公共预算</t>
  </si>
  <si>
    <t>2302102</t>
  </si>
  <si>
    <t>生态保护补偿转移性支出</t>
  </si>
  <si>
    <t>11015</t>
  </si>
  <si>
    <t>动用预算稳定调节基金</t>
  </si>
  <si>
    <t>2302103</t>
  </si>
  <si>
    <t>土地指标调剂转移性支出</t>
  </si>
  <si>
    <t>11021</t>
  </si>
  <si>
    <t>区域间转移支付收入</t>
  </si>
  <si>
    <t>2302199</t>
  </si>
  <si>
    <t>其他转移性支出</t>
  </si>
  <si>
    <t>1102101</t>
  </si>
  <si>
    <t>接受其他地区援助收入</t>
  </si>
  <si>
    <t>补助下级支出</t>
  </si>
  <si>
    <t>1102102</t>
  </si>
  <si>
    <t>生态保护补偿转移性收入</t>
  </si>
  <si>
    <t>1102103</t>
  </si>
  <si>
    <t>土地指标调剂转移性收入</t>
  </si>
  <si>
    <t>1102199</t>
  </si>
  <si>
    <t>其他转移性收入</t>
  </si>
  <si>
    <t>105</t>
  </si>
  <si>
    <t>债务收入</t>
  </si>
  <si>
    <t>231</t>
  </si>
  <si>
    <t>10504</t>
  </si>
  <si>
    <t>地方政府债务收入</t>
  </si>
  <si>
    <t>23103</t>
  </si>
  <si>
    <t>1050401</t>
  </si>
  <si>
    <t>一般债务收入</t>
  </si>
  <si>
    <t>上解收入</t>
  </si>
  <si>
    <t>体制上解收入</t>
  </si>
  <si>
    <t>专项上解收入</t>
  </si>
  <si>
    <t>债务转贷收入</t>
  </si>
  <si>
    <t>债务转贷支出</t>
  </si>
  <si>
    <t>地方政府一般债务转贷收入</t>
  </si>
  <si>
    <t>地方政府一般债务转贷支出</t>
  </si>
  <si>
    <t>省补助计划单列市收入</t>
  </si>
  <si>
    <t>计划单列市上解省支出</t>
  </si>
  <si>
    <t>计划单列市上解省收入</t>
  </si>
  <si>
    <t>省补助计划单列市支出</t>
  </si>
  <si>
    <t>支出总计</t>
  </si>
  <si>
    <t>表四</t>
  </si>
  <si>
    <t>2025年市本级一般公共预算支出表（功能分类）</t>
  </si>
  <si>
    <t>表五</t>
  </si>
  <si>
    <t>2025年市本级一般公共预算基本支出表（功能分类）</t>
  </si>
  <si>
    <t>一般公共预算支出合计</t>
  </si>
  <si>
    <t>表六</t>
  </si>
  <si>
    <t>2025年市本级一般公共预算基本支出表（经济分类）</t>
  </si>
  <si>
    <t>科目代码</t>
  </si>
  <si>
    <t>科目名称</t>
  </si>
  <si>
    <t/>
  </si>
  <si>
    <t>合计</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</si>
  <si>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</si>
  <si>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</si>
  <si>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</si>
  <si>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</si>
  <si>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</si>
  <si>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</si>
  <si>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</si>
  <si>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</si>
  <si>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</si>
  <si>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</si>
  <si>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</si>
  <si>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</si>
  <si>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</si>
  <si>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</si>
  <si>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</si>
  <si>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</si>
  <si>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</si>
  <si>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</si>
  <si>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</si>
  <si>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</si>
  <si>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</si>
  <si>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</si>
  <si>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</si>
  <si>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</si>
  <si>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</si>
  <si>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</si>
  <si>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</si>
  <si>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</si>
  <si>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</si>
  <si>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</si>
  <si>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</si>
  <si>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</si>
  <si>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</si>
  <si>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</si>
  <si>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</si>
  <si>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</si>
  <si>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</si>
  <si>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对企业资本性支出(一)</t>
  </si>
  <si>
    <t xml:space="preserve">    对企业资本性支出(二)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</si>
  <si>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</si>
  <si>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</si>
  <si>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</si>
  <si>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</si>
  <si>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</si>
  <si>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</si>
  <si>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</si>
  <si>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对社会保障基金补助</t>
  </si>
  <si>
    <t xml:space="preserve">    补充全国社会保障基金</t>
  </si>
  <si>
    <t xml:space="preserve">  债务利息及费用支出</t>
  </si>
  <si>
    <t xml:space="preserve">    国内债务付息</t>
  </si>
  <si>
    <t xml:space="preserve">    国外债务付息</t>
  </si>
  <si>
    <t xml:space="preserve">    国内债务发行费用</t>
  </si>
  <si>
    <t xml:space="preserve">    国外债务发行费用</t>
  </si>
  <si>
    <t>预备费及预留</t>
  </si>
  <si>
    <t xml:space="preserve">  其他支出</t>
  </si>
  <si>
    <t xml:space="preserve">    赠与</t>
  </si>
  <si>
    <t xml:space="preserve">    国家赔偿费用支出</t>
  </si>
  <si>
    <t xml:space="preserve">    对民间非营利组织和群众性自治组织补贴</t>
  </si>
  <si>
    <t xml:space="preserve">    其他支出</t>
  </si>
  <si>
    <t>表七</t>
  </si>
  <si>
    <t>2025年一般公共预算税收返还及转移支付情况表</t>
  </si>
  <si>
    <t xml:space="preserve"> 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</si>
  <si>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</si>
  <si>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</si>
  <si>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</si>
  <si>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</si>
  <si>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</si>
  <si>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</si>
  <si>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二、一般性转移支付收入</t>
  </si>
  <si>
    <t xml:space="preserve"> 二、一般性转移支付安排支出情况</t>
  </si>
  <si>
    <t xml:space="preserve">      体制补助收入</t>
  </si>
  <si>
    <t>行政运行（公安）</t>
  </si>
  <si>
    <t xml:space="preserve">      均衡性转移支付收入</t>
  </si>
  <si>
    <t>一般行政管理事务（公安）</t>
  </si>
  <si>
    <t xml:space="preserve">      县级基本财力保障机制奖补资金收入</t>
  </si>
  <si>
    <t>行政运行（司法）</t>
  </si>
  <si>
    <t xml:space="preserve">      结算补助收入</t>
  </si>
  <si>
    <t>一般行政管理事务（司法）</t>
  </si>
  <si>
    <t xml:space="preserve">      欠发达地区转移支付支出</t>
  </si>
  <si>
    <t xml:space="preserve">      企业事业单位划转补助收入</t>
  </si>
  <si>
    <t xml:space="preserve">      重点生态功能区转移支付收入</t>
  </si>
  <si>
    <t xml:space="preserve">      固定数额补助支出</t>
  </si>
  <si>
    <t xml:space="preserve">      公共安全共同财政事权转移支付收入</t>
  </si>
  <si>
    <t xml:space="preserve">      教育共同财政事权权转移支付收入</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</si>
  <si>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</si>
  <si>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</si>
  <si>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</si>
  <si>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</si>
  <si>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</si>
  <si>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</si>
  <si>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中医（民族医）药专项</t>
  </si>
  <si>
    <t xml:space="preserve">      农林水共同财政事权转移支付支出</t>
  </si>
  <si>
    <t xml:space="preserve">      交通运输共同财政事权转移支付支出</t>
  </si>
  <si>
    <t>疾病应急救助</t>
  </si>
  <si>
    <t xml:space="preserve">      资源勘探信息等共同财政事权转移支付支出</t>
  </si>
  <si>
    <t xml:space="preserve">      住房保障共同财政事权转移支付支出</t>
  </si>
  <si>
    <t xml:space="preserve">      其他共同财政事权转移支付支出</t>
  </si>
  <si>
    <t xml:space="preserve">      其他一般性转移支付支出</t>
  </si>
  <si>
    <t>农田建设</t>
  </si>
  <si>
    <t>水土保持（水利）</t>
  </si>
  <si>
    <t>农村人畜饮水</t>
  </si>
  <si>
    <t>其他扶贫支出</t>
  </si>
  <si>
    <t xml:space="preserve">  三、专项转移支付收入</t>
  </si>
  <si>
    <t xml:space="preserve"> 三、专项转移支付支出安排情况</t>
  </si>
  <si>
    <t xml:space="preserve">      一般公共服务</t>
  </si>
  <si>
    <t>残疾人就业和扶贫</t>
  </si>
  <si>
    <t xml:space="preserve">      外交</t>
  </si>
  <si>
    <t xml:space="preserve">      国防</t>
  </si>
  <si>
    <t xml:space="preserve">      公共安全</t>
  </si>
  <si>
    <t>重大传染病防控</t>
  </si>
  <si>
    <t xml:space="preserve">      教育</t>
  </si>
  <si>
    <t xml:space="preserve">      科学技术</t>
  </si>
  <si>
    <t xml:space="preserve">      文化体育与传媒</t>
  </si>
  <si>
    <t xml:space="preserve">      社会保障和就业</t>
  </si>
  <si>
    <t xml:space="preserve">      医疗卫生与计划生育</t>
  </si>
  <si>
    <t>农田水利</t>
  </si>
  <si>
    <t xml:space="preserve">      节能环保</t>
  </si>
  <si>
    <t xml:space="preserve">      城乡社区</t>
  </si>
  <si>
    <t xml:space="preserve">      农林水</t>
  </si>
  <si>
    <t xml:space="preserve">      交通运输</t>
  </si>
  <si>
    <t xml:space="preserve">      资源勘探信息等</t>
  </si>
  <si>
    <t>公共安全</t>
  </si>
  <si>
    <t xml:space="preserve">      商业服务业等</t>
  </si>
  <si>
    <t xml:space="preserve">      金融</t>
  </si>
  <si>
    <t xml:space="preserve">      国土海洋气象等</t>
  </si>
  <si>
    <t xml:space="preserve">      住房保障</t>
  </si>
  <si>
    <t>国企退休人员服务费</t>
  </si>
  <si>
    <t xml:space="preserve">      粮油物资储备</t>
  </si>
  <si>
    <t>有色金属亏损补助</t>
  </si>
  <si>
    <t xml:space="preserve">      其他收入</t>
  </si>
  <si>
    <t>重大公共卫生专项</t>
  </si>
  <si>
    <t>表八</t>
  </si>
  <si>
    <t>2025年一般公共预算“三公”经费预算表</t>
  </si>
  <si>
    <t>预算单位</t>
  </si>
  <si>
    <t>2024年预计数</t>
  </si>
  <si>
    <t>增加额</t>
  </si>
  <si>
    <t>增幅</t>
  </si>
  <si>
    <t>“三公”经费合计</t>
  </si>
  <si>
    <t>因公出国（境）费</t>
  </si>
  <si>
    <t>公务用车购置及运行费</t>
  </si>
  <si>
    <t>其中：公务用车购置费</t>
  </si>
  <si>
    <t>　　　公务用车运行费</t>
  </si>
  <si>
    <t>公务接待费</t>
  </si>
  <si>
    <t>说明：2025年凌源市“三公”经费预算安排减少12万元，其中：公务接待费减支258万元，公务用车购置及运行费增加246万元。</t>
  </si>
  <si>
    <t>表九</t>
  </si>
  <si>
    <t>2025年政府债务情况表</t>
  </si>
  <si>
    <t>项目名称</t>
  </si>
  <si>
    <t>政府债务限额</t>
  </si>
  <si>
    <t>政府债务余额</t>
  </si>
  <si>
    <t>一般债务</t>
  </si>
  <si>
    <t>专项债务</t>
  </si>
  <si>
    <t>说明：2025年，地方政府债务限额220664万元，其中：一般债务限额120969万元，专项债务限额99695万元。全市债务余额396183万元，其中：地方政府债务211921万元，隐性债务184262万元。2028年到期政府债务已全部纳入预算。</t>
  </si>
  <si>
    <t>表十</t>
  </si>
  <si>
    <t>2025年政府性基金预算收入表</t>
  </si>
  <si>
    <t>上年预算数</t>
  </si>
  <si>
    <t>上年预计执行数</t>
  </si>
  <si>
    <t>政府性基金收入</t>
  </si>
  <si>
    <t>农网还贷资金收入</t>
  </si>
  <si>
    <t>地方农网还贷资金收入</t>
  </si>
  <si>
    <t>海南省高等级公路车辆通行附加费收入</t>
  </si>
  <si>
    <t>国家电影事业发展专项资金收入</t>
  </si>
  <si>
    <t>国有土地收益基金收入</t>
  </si>
  <si>
    <t>农业土地开发资金收入</t>
  </si>
  <si>
    <t>国有土地使用权出让收入</t>
  </si>
  <si>
    <t>土地出让价款收入</t>
  </si>
  <si>
    <t>补缴的土地价款</t>
  </si>
  <si>
    <t>划拨土地收入</t>
  </si>
  <si>
    <t>缴纳新增建设用地土地有偿使用费</t>
  </si>
  <si>
    <t>其他土地出让收入</t>
  </si>
  <si>
    <t>大中型水库库区基金收入</t>
  </si>
  <si>
    <t>地方大中型水库库区基金收入</t>
  </si>
  <si>
    <t>彩票公益金收入</t>
  </si>
  <si>
    <t>福利彩票公益金收入</t>
  </si>
  <si>
    <t>体育彩票公益金收入</t>
  </si>
  <si>
    <t>城市基础设施配套费收入</t>
  </si>
  <si>
    <t>小型水库移民扶助基金收入</t>
  </si>
  <si>
    <t>国家重大水利工程建设基金收入</t>
  </si>
  <si>
    <t>地方重大水利工程建设资金</t>
  </si>
  <si>
    <t>车辆通行费</t>
  </si>
  <si>
    <t>废弃电器电子产品处理基金收入</t>
  </si>
  <si>
    <t>污水处理费收入</t>
  </si>
  <si>
    <t>彩票发行机构和彩票销售机构的业务费用</t>
  </si>
  <si>
    <t>福利彩票销售机构的业务费用</t>
  </si>
  <si>
    <t>体育彩票销售机构的业务费用</t>
  </si>
  <si>
    <t>彩票兑奖周转金</t>
  </si>
  <si>
    <t>彩票发行销售风险基金</t>
  </si>
  <si>
    <t>彩票市场调控资金收入</t>
  </si>
  <si>
    <t>抗疫特别国债财务基金收入</t>
  </si>
  <si>
    <t>其他政府性基金收入</t>
  </si>
  <si>
    <t>专项债务对应项目专项收入</t>
  </si>
  <si>
    <t>表十一</t>
  </si>
  <si>
    <t>2025年政府性基金预算收支表</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</si>
  <si>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</si>
  <si>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</si>
  <si>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</si>
  <si>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</si>
  <si>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</si>
  <si>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</si>
  <si>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</si>
  <si>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</si>
  <si>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</si>
  <si>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</si>
  <si>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</si>
  <si>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</si>
  <si>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</si>
  <si>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</si>
  <si>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</si>
  <si>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</si>
  <si>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</si>
  <si>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</si>
  <si>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</si>
  <si>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</si>
  <si>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</si>
  <si>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</si>
  <si>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</si>
  <si>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</si>
  <si>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</si>
  <si>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</si>
  <si>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</si>
  <si>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</si>
  <si>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</si>
  <si>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</si>
  <si>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</si>
  <si>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</si>
  <si>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</si>
  <si>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</si>
  <si>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</si>
  <si>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</si>
  <si>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</si>
  <si>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</si>
  <si>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</si>
  <si>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</si>
  <si>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</si>
  <si>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</si>
  <si>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</si>
  <si>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</si>
  <si>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</si>
  <si>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</si>
  <si>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</si>
  <si>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</si>
  <si>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</si>
  <si>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</si>
  <si>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</si>
  <si>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</si>
  <si>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</si>
  <si>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</si>
  <si>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</si>
  <si>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</si>
  <si>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</si>
  <si>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</si>
  <si>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</si>
  <si>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</si>
  <si>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</si>
  <si>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</si>
  <si>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</si>
  <si>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</si>
  <si>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</si>
  <si>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</si>
  <si>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</si>
  <si>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</si>
  <si>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</si>
  <si>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</si>
  <si>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</si>
  <si>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</si>
  <si>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基础设建设和发展</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</si>
  <si>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</si>
  <si>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</si>
  <si>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</si>
  <si>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</si>
  <si>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</si>
  <si>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</si>
  <si>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</si>
  <si>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</si>
  <si>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</si>
  <si>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</si>
  <si>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</si>
  <si>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</si>
  <si>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</si>
  <si>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</si>
  <si>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</si>
  <si>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</si>
  <si>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</si>
  <si>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</si>
  <si>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</si>
  <si>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</si>
  <si>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</si>
  <si>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</si>
  <si>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</si>
  <si>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</si>
  <si>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</si>
  <si>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</si>
  <si>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</si>
  <si>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</si>
  <si>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</si>
  <si>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</si>
  <si>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</si>
  <si>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</si>
  <si>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</si>
  <si>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</si>
  <si>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</si>
  <si>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</si>
  <si>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</si>
  <si>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</si>
  <si>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</si>
  <si>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</si>
  <si>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</si>
  <si>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</si>
  <si>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</si>
  <si>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</si>
  <si>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</si>
  <si>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</si>
  <si>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</si>
  <si>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抗疫特别国债经营基金支出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</si>
  <si>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</si>
  <si>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</si>
  <si>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</si>
  <si>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</si>
  <si>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</si>
  <si>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</si>
  <si>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</si>
  <si>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</si>
  <si>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</si>
  <si>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</si>
  <si>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</si>
  <si>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</si>
  <si>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</si>
  <si>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</si>
  <si>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</si>
  <si>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</si>
  <si>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</si>
  <si>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</si>
  <si>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</si>
  <si>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</si>
  <si>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</si>
  <si>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</si>
  <si>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</si>
  <si>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</si>
  <si>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</si>
  <si>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</si>
  <si>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</si>
  <si>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</si>
  <si>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</si>
  <si>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</si>
  <si>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</si>
  <si>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</si>
  <si>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</si>
  <si>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</si>
  <si>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</si>
  <si>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</si>
  <si>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</si>
  <si>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</si>
  <si>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</si>
  <si>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</si>
  <si>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</si>
  <si>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</si>
  <si>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</si>
  <si>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</si>
  <si>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</si>
  <si>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</si>
  <si>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</si>
  <si>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</si>
  <si>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</si>
  <si>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</si>
  <si>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</si>
  <si>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</si>
  <si>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</si>
  <si>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</si>
  <si>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</si>
  <si>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</si>
  <si>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</si>
  <si>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</si>
  <si>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</si>
  <si>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表十二</t>
  </si>
  <si>
    <t>政府性基金收入合计</t>
  </si>
  <si>
    <t>政府性基金支出合计</t>
  </si>
  <si>
    <t xml:space="preserve">  政府性基金转移支付收入</t>
  </si>
  <si>
    <t xml:space="preserve">  政府性基金上解支出</t>
  </si>
  <si>
    <t xml:space="preserve">  政府性基金预算上年结余收入</t>
  </si>
  <si>
    <t xml:space="preserve">  调出资金</t>
  </si>
  <si>
    <t xml:space="preserve">  调入资金</t>
  </si>
  <si>
    <t xml:space="preserve">  年终结余</t>
  </si>
  <si>
    <t xml:space="preserve">  专项债务收入</t>
  </si>
  <si>
    <t xml:space="preserve">  政府性基金年终结余</t>
  </si>
  <si>
    <t xml:space="preserve">  地方政府专项债务转贷收入</t>
  </si>
  <si>
    <t xml:space="preserve">  地方政府专项债务还本支出</t>
  </si>
  <si>
    <t xml:space="preserve">  债务转贷支出</t>
  </si>
  <si>
    <t>表十三</t>
  </si>
  <si>
    <r>
      <rPr>
        <sz val="18"/>
        <color theme="1"/>
        <rFont val="Times New Roman"/>
        <charset val="134"/>
      </rPr>
      <t>2025</t>
    </r>
    <r>
      <rPr>
        <sz val="18"/>
        <color theme="1"/>
        <rFont val="宋体"/>
        <charset val="134"/>
      </rPr>
      <t>年国有资本经营预算收入表</t>
    </r>
  </si>
  <si>
    <t>科目名称/企业</t>
  </si>
  <si>
    <r>
      <rPr>
        <sz val="11"/>
        <color rgb="FF000000"/>
        <rFont val="Times New Roman"/>
        <charset val="134"/>
      </rPr>
      <t>2024</t>
    </r>
    <r>
      <rPr>
        <sz val="11"/>
        <color rgb="FF000000"/>
        <rFont val="宋体"/>
        <charset val="134"/>
      </rPr>
      <t>年执行数</t>
    </r>
  </si>
  <si>
    <r>
      <rPr>
        <sz val="11"/>
        <color rgb="FF000000"/>
        <rFont val="Times New Roman"/>
        <charset val="134"/>
      </rPr>
      <t>2025</t>
    </r>
    <r>
      <rPr>
        <sz val="11"/>
        <color rgb="FF000000"/>
        <rFont val="宋体"/>
        <charset val="134"/>
      </rPr>
      <t>年预算数</t>
    </r>
  </si>
  <si>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</si>
  <si>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</si>
  <si>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</si>
  <si>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</si>
  <si>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</si>
  <si>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</si>
  <si>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</si>
  <si>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</si>
  <si>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</si>
  <si>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</si>
  <si>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</si>
  <si>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</si>
  <si>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</si>
  <si>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</si>
  <si>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</si>
  <si>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</si>
  <si>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</si>
  <si>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</si>
  <si>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</si>
  <si>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</si>
  <si>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</si>
  <si>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</si>
  <si>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</si>
  <si>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</si>
  <si>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</si>
  <si>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</si>
  <si>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</si>
  <si>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</si>
  <si>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</si>
  <si>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</si>
  <si>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</si>
  <si>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</si>
  <si>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</si>
  <si>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</si>
  <si>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</si>
  <si>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</si>
  <si>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</si>
  <si>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</si>
  <si>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</si>
  <si>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</si>
  <si>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</si>
  <si>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</si>
  <si>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</si>
  <si>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</si>
  <si>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</si>
  <si>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</si>
  <si>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</si>
  <si>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</si>
  <si>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</si>
  <si>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</si>
  <si>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</si>
  <si>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</si>
  <si>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</si>
  <si>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</si>
  <si>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</si>
  <si>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</si>
  <si>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</si>
  <si>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</si>
  <si>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</si>
  <si>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</si>
  <si>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</si>
  <si>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国有控股公司股利、股息收入</t>
  </si>
  <si>
    <t>103060203</t>
  </si>
  <si>
    <t>国有参股公司股利、股息收入</t>
  </si>
  <si>
    <t>103060204</t>
  </si>
  <si>
    <t>金融企业股利、股息收入（国资预算）</t>
  </si>
  <si>
    <t>103060298</t>
  </si>
  <si>
    <t>其他国有资本经营预算企业股利、股息收入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</si>
  <si>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</si>
  <si>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</si>
  <si>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</si>
  <si>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</si>
  <si>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</si>
  <si>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</si>
  <si>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</si>
  <si>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</si>
  <si>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</si>
  <si>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</si>
  <si>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</si>
  <si>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</si>
  <si>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</si>
  <si>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</si>
  <si>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1030698</t>
  </si>
  <si>
    <t>其他国有资本经营预算收入</t>
  </si>
  <si>
    <t>1100604</t>
  </si>
  <si>
    <t>国有资本经营预算上解收入</t>
  </si>
  <si>
    <t>1100804</t>
  </si>
  <si>
    <t>国有资本经营预算上年结余收入</t>
  </si>
  <si>
    <t>表十四</t>
  </si>
  <si>
    <r>
      <rPr>
        <sz val="18"/>
        <color rgb="FF000000"/>
        <rFont val="Times New Roman"/>
        <charset val="134"/>
      </rPr>
      <t>2025</t>
    </r>
    <r>
      <rPr>
        <sz val="18"/>
        <color rgb="FF000000"/>
        <rFont val="宋体"/>
        <charset val="134"/>
      </rPr>
      <t>年国有资本经营预算支出表</t>
    </r>
  </si>
  <si>
    <t>资本性支出</t>
  </si>
  <si>
    <t xml:space="preserve">费用性支出 </t>
  </si>
  <si>
    <t>2080451</t>
  </si>
  <si>
    <t>国有资本经营预算补充社保基金支出</t>
  </si>
  <si>
    <t>2080499</t>
  </si>
  <si>
    <t>用其他财政资金补充基金</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</si>
  <si>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</si>
  <si>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</si>
  <si>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</si>
  <si>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</si>
  <si>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</si>
  <si>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</si>
  <si>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</si>
  <si>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</si>
  <si>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</si>
  <si>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</si>
  <si>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</si>
  <si>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</si>
  <si>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</si>
  <si>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</si>
  <si>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</si>
  <si>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</si>
  <si>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</si>
  <si>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</si>
  <si>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</si>
  <si>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</si>
  <si>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</si>
  <si>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</si>
  <si>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</si>
  <si>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</si>
  <si>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</si>
  <si>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</si>
  <si>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</si>
  <si>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</si>
  <si>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</si>
  <si>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</si>
  <si>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</si>
  <si>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</si>
  <si>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2230208</t>
  </si>
  <si>
    <t>金融企业资本性支出</t>
  </si>
  <si>
    <t>2230299</t>
  </si>
  <si>
    <t>其他国有企业资本金注入</t>
  </si>
  <si>
    <t>2230301</t>
  </si>
  <si>
    <t>国有企业政策性补贴</t>
  </si>
  <si>
    <t>2239999</t>
  </si>
  <si>
    <t>其他国有资本经营预算支出</t>
  </si>
  <si>
    <t>2300501</t>
  </si>
  <si>
    <t>国有资本经营预算转移支付支出</t>
  </si>
  <si>
    <t>2300803</t>
  </si>
  <si>
    <t>国有资本经营预算调出资金</t>
  </si>
  <si>
    <t>2300918</t>
  </si>
  <si>
    <t>国有资本经营预算年终结余</t>
  </si>
  <si>
    <t>表十五</t>
  </si>
  <si>
    <r>
      <rPr>
        <sz val="18"/>
        <color theme="1"/>
        <rFont val="Times New Roman"/>
        <charset val="134"/>
      </rPr>
      <t>2025</t>
    </r>
    <r>
      <rPr>
        <sz val="18"/>
        <color theme="1"/>
        <rFont val="宋体"/>
        <charset val="134"/>
      </rPr>
      <t>年国有资本经营预算收支表</t>
    </r>
  </si>
  <si>
    <r>
      <t>2024</t>
    </r>
    <r>
      <rPr>
        <sz val="11"/>
        <color rgb="FF000000"/>
        <rFont val="宋体"/>
        <charset val="134"/>
      </rPr>
      <t>年</t>
    </r>
    <r>
      <rPr>
        <sz val="11"/>
        <color rgb="FF000000"/>
        <rFont val="Times New Roman"/>
        <charset val="134"/>
      </rPr>
      <t xml:space="preserve">
</t>
    </r>
    <r>
      <rPr>
        <sz val="11"/>
        <color rgb="FF000000"/>
        <rFont val="宋体"/>
        <charset val="134"/>
      </rPr>
      <t>执行数</t>
    </r>
  </si>
  <si>
    <r>
      <t>2025</t>
    </r>
    <r>
      <rPr>
        <sz val="11"/>
        <color rgb="FF000000"/>
        <rFont val="宋体"/>
        <charset val="134"/>
      </rPr>
      <t>年</t>
    </r>
    <r>
      <rPr>
        <sz val="11"/>
        <color rgb="FF000000"/>
        <rFont val="Times New Roman"/>
        <charset val="134"/>
      </rPr>
      <t xml:space="preserve">
</t>
    </r>
    <r>
      <rPr>
        <sz val="11"/>
        <color rgb="FF000000"/>
        <rFont val="宋体"/>
        <charset val="134"/>
      </rPr>
      <t>预算数</t>
    </r>
  </si>
  <si>
    <t>预算数为执行数的%</t>
  </si>
  <si>
    <r>
      <t>2024</t>
    </r>
    <r>
      <rPr>
        <sz val="11"/>
        <color rgb="FF000000"/>
        <rFont val="宋体"/>
        <charset val="134"/>
      </rPr>
      <t>年执行数</t>
    </r>
  </si>
  <si>
    <r>
      <t>2025</t>
    </r>
    <r>
      <rPr>
        <sz val="11"/>
        <color rgb="FF000000"/>
        <rFont val="宋体"/>
        <charset val="134"/>
      </rPr>
      <t>年预算数</t>
    </r>
  </si>
  <si>
    <t>1030601</t>
  </si>
  <si>
    <t>一、利润收入</t>
  </si>
  <si>
    <t>20804</t>
  </si>
  <si>
    <t>一、补充全国社会保障基金</t>
  </si>
  <si>
    <t>1030602</t>
  </si>
  <si>
    <t>二、股利、股息收入</t>
  </si>
  <si>
    <t>22301</t>
  </si>
  <si>
    <t>二、解决历史遗留问题及改革成本支出</t>
  </si>
  <si>
    <t>1030603</t>
  </si>
  <si>
    <t>三、产权转让收入</t>
  </si>
  <si>
    <t>22302</t>
  </si>
  <si>
    <t>三、国有企业资本金注入</t>
  </si>
  <si>
    <t>1030604</t>
  </si>
  <si>
    <t>四、清算收入</t>
  </si>
  <si>
    <t>22303</t>
  </si>
  <si>
    <t>四、国有企业政策性补贴</t>
  </si>
  <si>
    <t>五、其他国有资本经营预算收入</t>
  </si>
  <si>
    <t>22399</t>
  </si>
  <si>
    <t>五、其他国有资本经营预算支出</t>
  </si>
  <si>
    <t>地方本级收入合计</t>
  </si>
  <si>
    <t>地方本级支出合计</t>
  </si>
  <si>
    <t>11005</t>
  </si>
  <si>
    <t>国有资本经营预算转移支付收入</t>
  </si>
  <si>
    <t>23005</t>
  </si>
  <si>
    <t>国有资本经营预算转移支付</t>
  </si>
  <si>
    <t>1100501</t>
  </si>
  <si>
    <t>11006</t>
  </si>
  <si>
    <t>2300604</t>
  </si>
  <si>
    <t>国有资本经营预算上解支出</t>
  </si>
  <si>
    <t>收 入 总 计</t>
  </si>
  <si>
    <t>支 出 总 计</t>
  </si>
  <si>
    <t>表十六</t>
  </si>
  <si>
    <t>2025年社会保险基金收入预算表</t>
  </si>
  <si>
    <t>预算科目</t>
  </si>
  <si>
    <t>2025年预算数比2024年预计数</t>
  </si>
  <si>
    <t>增减额</t>
  </si>
  <si>
    <t>增减%</t>
  </si>
  <si>
    <t>社会保险基金收入合计</t>
  </si>
  <si>
    <r>
      <rPr>
        <sz val="12"/>
        <color indexed="8"/>
        <rFont val="宋体"/>
        <charset val="134"/>
      </rPr>
      <t xml:space="preserve">   </t>
    </r>
    <r>
      <rPr>
        <sz val="12"/>
        <color indexed="8"/>
        <rFont val="宋体"/>
        <charset val="134"/>
      </rPr>
      <t>机关事业单位基本养老保险基金收入</t>
    </r>
  </si>
  <si>
    <r>
      <rPr>
        <sz val="12"/>
        <color indexed="8"/>
        <rFont val="宋体"/>
        <charset val="134"/>
      </rPr>
      <t xml:space="preserve">     </t>
    </r>
    <r>
      <rPr>
        <sz val="12"/>
        <color indexed="8"/>
        <rFont val="宋体"/>
        <charset val="134"/>
      </rPr>
      <t>其中：保险费收入</t>
    </r>
  </si>
  <si>
    <r>
      <rPr>
        <sz val="12"/>
        <color indexed="8"/>
        <rFont val="宋体"/>
        <charset val="134"/>
      </rPr>
      <t xml:space="preserve">          </t>
    </r>
    <r>
      <rPr>
        <sz val="12"/>
        <color indexed="8"/>
        <rFont val="宋体"/>
        <charset val="134"/>
      </rPr>
      <t>财政补贴收入</t>
    </r>
  </si>
  <si>
    <r>
      <rPr>
        <sz val="12"/>
        <color indexed="8"/>
        <rFont val="宋体"/>
        <charset val="134"/>
      </rPr>
      <t xml:space="preserve">   </t>
    </r>
    <r>
      <rPr>
        <sz val="12"/>
        <color indexed="8"/>
        <rFont val="宋体"/>
        <charset val="134"/>
      </rPr>
      <t>城乡居民基本养老保险基金收入</t>
    </r>
  </si>
  <si>
    <r>
      <rPr>
        <sz val="12"/>
        <color indexed="8"/>
        <rFont val="宋体"/>
        <charset val="134"/>
      </rPr>
      <t xml:space="preserve">   </t>
    </r>
    <r>
      <rPr>
        <sz val="12"/>
        <color indexed="8"/>
        <rFont val="宋体"/>
        <charset val="134"/>
      </rPr>
      <t>加：上年结余收入</t>
    </r>
  </si>
  <si>
    <t>表十七</t>
  </si>
  <si>
    <t>2025年社会保险基金支出预算表</t>
  </si>
  <si>
    <t>社会保险基金支出合计</t>
  </si>
  <si>
    <r>
      <rPr>
        <sz val="12"/>
        <color indexed="8"/>
        <rFont val="宋体"/>
        <charset val="134"/>
      </rPr>
      <t xml:space="preserve">   </t>
    </r>
    <r>
      <rPr>
        <sz val="12"/>
        <color indexed="8"/>
        <rFont val="宋体"/>
        <charset val="134"/>
      </rPr>
      <t>机关事业单位基本养老保险基金支出</t>
    </r>
  </si>
  <si>
    <r>
      <rPr>
        <sz val="12"/>
        <color indexed="8"/>
        <rFont val="宋体"/>
        <charset val="134"/>
      </rPr>
      <t>　</t>
    </r>
    <r>
      <rPr>
        <sz val="12"/>
        <color indexed="8"/>
        <rFont val="宋体"/>
        <charset val="134"/>
      </rPr>
      <t xml:space="preserve">     </t>
    </r>
    <r>
      <rPr>
        <sz val="12"/>
        <color indexed="8"/>
        <rFont val="宋体"/>
        <charset val="134"/>
      </rPr>
      <t>基本养老金支出</t>
    </r>
  </si>
  <si>
    <r>
      <rPr>
        <sz val="12"/>
        <color indexed="8"/>
        <rFont val="宋体"/>
        <charset val="134"/>
      </rPr>
      <t xml:space="preserve">       </t>
    </r>
    <r>
      <rPr>
        <sz val="12"/>
        <color indexed="8"/>
        <rFont val="宋体"/>
        <charset val="134"/>
      </rPr>
      <t>其他基本养老保险基金支出</t>
    </r>
  </si>
  <si>
    <r>
      <rPr>
        <sz val="12"/>
        <color indexed="8"/>
        <rFont val="宋体"/>
        <charset val="134"/>
      </rPr>
      <t xml:space="preserve">   </t>
    </r>
    <r>
      <rPr>
        <sz val="12"/>
        <color indexed="8"/>
        <rFont val="宋体"/>
        <charset val="134"/>
      </rPr>
      <t>城乡居民基本养老保险基金支出</t>
    </r>
  </si>
  <si>
    <r>
      <rPr>
        <sz val="12"/>
        <color indexed="8"/>
        <rFont val="宋体"/>
        <charset val="134"/>
      </rPr>
      <t xml:space="preserve">       </t>
    </r>
    <r>
      <rPr>
        <sz val="12"/>
        <color indexed="8"/>
        <rFont val="宋体"/>
        <charset val="134"/>
      </rPr>
      <t>其他城乡居民基本养老保险基金支出</t>
    </r>
  </si>
  <si>
    <r>
      <rPr>
        <sz val="12"/>
        <color indexed="8"/>
        <rFont val="宋体"/>
        <charset val="134"/>
      </rPr>
      <t xml:space="preserve">  </t>
    </r>
    <r>
      <rPr>
        <sz val="12"/>
        <color indexed="8"/>
        <rFont val="宋体"/>
        <charset val="134"/>
      </rPr>
      <t>加：年终结余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</si>
</sst>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_ ;[Red]\-0\ ;"/>
    <numFmt numFmtId="179" formatCode="0.0%_ ;[Red]\-0.0%\ ;"/>
    <numFmt numFmtId="180" formatCode="0.00_ "/>
    <numFmt numFmtId="181" formatCode="#,##0.00_ "/>
    <numFmt numFmtId="182" formatCode="#,##0.00_);[Red]\(#,##0.00\)"/>
    <numFmt numFmtId="183" formatCode="#,##0_);[Red]\(#,##0\)"/>
    <numFmt numFmtId="184" formatCode="0.0"/>
  </numFmts>
  <fonts count="84">
    <font>
      <sz val="11"/>
      <color theme="1"/>
      <name val="宋体"/>
      <charset val="134"/>
      <scheme val="minor"/>
    </font>
    <font>
      <sz val="11"/>
      <color indexed="8"/>
      <name val="宋体"/>
      <charset val="134"/>
    </font>
    <font>
      <sz val="11"/>
      <color indexed="8"/>
      <name val="黑体"/>
      <charset val="134"/>
    </font>
    <font>
      <sz val="12"/>
      <color indexed="8"/>
      <name val="Times New Roman"/>
      <charset val="134"/>
    </font>
    <font>
      <sz val="11"/>
      <color indexed="8"/>
      <name val="Times New Roman"/>
      <charset val="134"/>
    </font>
    <font>
      <b/>
      <sz val="18"/>
      <color indexed="8"/>
      <name val="宋体"/>
      <charset val="134"/>
    </font>
    <font>
      <sz val="12"/>
      <color indexed="8"/>
      <name val="宋体"/>
      <charset val="134"/>
    </font>
    <font>
      <sz val="11"/>
      <color theme="1"/>
      <name val="黑体"/>
      <charset val="134"/>
    </font>
    <font>
      <sz val="12"/>
      <color theme="1"/>
      <name val="Times New Roman"/>
      <charset val="134"/>
    </font>
    <font>
      <sz val="11"/>
      <color theme="1"/>
      <name val="Times New Roman"/>
      <charset val="134"/>
    </font>
    <font>
      <sz val="18"/>
      <color theme="1"/>
      <name val="Times New Roman"/>
      <charset val="134"/>
    </font>
    <font>
      <sz val="11"/>
      <color rgb="FFFF0000"/>
      <name val="宋体"/>
      <charset val="134"/>
      <scheme val="minor"/>
    </font>
    <font>
      <sz val="11"/>
      <color rgb="FF000000"/>
      <name val="Times New Roman"/>
      <charset val="134"/>
    </font>
    <font>
      <b/>
      <sz val="11"/>
      <color rgb="FF000000"/>
      <name val="Times New Roman"/>
      <charset val="134"/>
    </font>
    <font>
      <b/>
      <sz val="11"/>
      <color theme="1"/>
      <name val="Times New Roman"/>
      <charset val="134"/>
    </font>
    <font>
      <sz val="11"/>
      <color theme="1"/>
      <name val="仿宋_GB2312"/>
      <charset val="134"/>
    </font>
    <font>
      <sz val="11"/>
      <color rgb="FF000000"/>
      <name val="黑体"/>
      <charset val="134"/>
    </font>
    <font>
      <sz val="18"/>
      <color rgb="FF000000"/>
      <name val="Times New Roman"/>
      <charset val="134"/>
    </font>
    <font>
      <sz val="11"/>
      <color rgb="FF000000"/>
      <name val="宋体"/>
      <charset val="134"/>
      <scheme val="minor"/>
    </font>
    <font>
      <sz val="11"/>
      <color rgb="FF000000"/>
      <name val="仿宋_GB2312"/>
      <charset val="134"/>
    </font>
    <font>
      <sz val="12"/>
      <color rgb="FF000000"/>
      <name val="黑体"/>
      <charset val="134"/>
    </font>
    <font>
      <sz val="11"/>
      <color rgb="FF000000"/>
      <name val="Calibri"/>
      <charset val="134"/>
    </font>
    <font>
      <sz val="18"/>
      <color rgb="FF000000"/>
      <name val="黑体"/>
      <charset val="134"/>
    </font>
    <font>
      <sz val="12"/>
      <color rgb="FF000000"/>
      <name val="宋体"/>
      <charset val="134"/>
    </font>
    <font>
      <sz val="12"/>
      <color rgb="FF000000"/>
      <name val="Times New Roman"/>
      <charset val="134"/>
    </font>
    <font>
      <sz val="12"/>
      <color theme="1"/>
      <name val="黑体"/>
      <charset val="134"/>
    </font>
    <font>
      <sz val="11"/>
      <color theme="1"/>
      <name val="宋体"/>
      <charset val="134"/>
    </font>
    <font>
      <sz val="18"/>
      <name val="黑体"/>
      <charset val="134"/>
    </font>
    <font>
      <b/>
      <sz val="18"/>
      <name val="宋体"/>
      <charset val="134"/>
    </font>
    <font>
      <sz val="11"/>
      <color rgb="FF000000"/>
      <name val="宋体"/>
      <charset val="134"/>
    </font>
    <font>
      <sz val="11"/>
      <name val="宋体"/>
      <charset val="134"/>
      <scheme val="minor"/>
    </font>
    <font>
      <b/>
      <sz val="11"/>
      <name val="宋体"/>
      <charset val="134"/>
      <scheme val="minor"/>
    </font>
    <font>
      <sz val="12"/>
      <name val="宋体"/>
      <charset val="134"/>
    </font>
    <font>
      <sz val="12"/>
      <name val="黑体"/>
      <charset val="134"/>
    </font>
    <font>
      <sz val="11"/>
      <color indexed="8"/>
      <name val="宋体"/>
      <charset val="1"/>
      <scheme val="minor"/>
    </font>
    <font>
      <sz val="12"/>
      <name val="宋体"/>
      <charset val="134"/>
      <scheme val="minor"/>
    </font>
    <font>
      <sz val="20"/>
      <name val="方正小标宋简体"/>
      <charset val="134"/>
    </font>
    <font>
      <b/>
      <sz val="12"/>
      <name val="宋体"/>
      <charset val="134"/>
      <scheme val="minor"/>
    </font>
    <font>
      <sz val="10"/>
      <name val="宋体"/>
      <charset val="134"/>
    </font>
    <font>
      <b/>
      <sz val="10"/>
      <name val="宋体"/>
      <charset val="134"/>
    </font>
    <font>
      <b/>
      <sz val="12"/>
      <name val="宋体"/>
      <charset val="134"/>
    </font>
    <font>
      <sz val="12"/>
      <color theme="1"/>
      <name val="宋体"/>
      <charset val="134"/>
    </font>
    <font>
      <b/>
      <sz val="12"/>
      <color rgb="FF000000"/>
      <name val="Times New Roman"/>
      <charset val="134"/>
    </font>
    <font>
      <sz val="10"/>
      <color theme="1"/>
      <name val="宋体"/>
      <charset val="134"/>
    </font>
    <font>
      <sz val="12"/>
      <color rgb="FF000000"/>
      <name val="仿宋_GB2312"/>
      <charset val="134"/>
    </font>
    <font>
      <b/>
      <sz val="10"/>
      <color theme="1"/>
      <name val="宋体"/>
      <charset val="134"/>
    </font>
    <font>
      <b/>
      <sz val="10"/>
      <color rgb="FF000000"/>
      <name val="宋体"/>
      <charset val="134"/>
    </font>
    <font>
      <sz val="16"/>
      <name val="黑体"/>
      <charset val="134"/>
    </font>
    <font>
      <sz val="14"/>
      <name val="宋体"/>
      <charset val="134"/>
    </font>
    <font>
      <b/>
      <sz val="24"/>
      <name val="黑体"/>
      <charset val="134"/>
    </font>
    <font>
      <sz val="48"/>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方正小标宋简体"/>
      <charset val="134"/>
    </font>
    <font>
      <sz val="12"/>
      <name val="Times New Roman"/>
      <charset val="134"/>
    </font>
    <font>
      <sz val="11"/>
      <name val="黑体"/>
      <charset val="134"/>
    </font>
    <font>
      <sz val="11"/>
      <name val="Times New Roman"/>
      <charset val="134"/>
    </font>
    <font>
      <sz val="18"/>
      <name val="Times New Roman"/>
      <charset val="134"/>
    </font>
    <font>
      <sz val="11"/>
      <name val="仿宋_GB2312"/>
      <charset val="134"/>
    </font>
    <font>
      <sz val="12"/>
      <name val="Times New Roman"/>
      <charset val="0"/>
    </font>
    <font>
      <sz val="9"/>
      <name val="宋体"/>
      <charset val="134"/>
    </font>
    <font>
      <sz val="12"/>
      <name val="宋体"/>
      <charset val="134"/>
    </font>
    <font>
      <sz val="18"/>
      <color rgb="FF000000"/>
      <name val="宋体"/>
      <charset val="134"/>
    </font>
    <font>
      <sz val="18"/>
      <color theme="1"/>
      <name val="宋体"/>
      <charset val="134"/>
    </font>
    <font>
      <sz val="10"/>
      <name val="宋体"/>
      <charset val="134"/>
    </font>
    <font>
      <sz val="9"/>
      <name val="Arial"/>
      <charset val="134"/>
    </font>
    <font>
      <b/>
      <sz val="9"/>
      <name val="宋体"/>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BDBDB"/>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rgb="FF000000"/>
      </right>
      <top/>
      <bottom/>
      <diagonal/>
    </border>
  </borders>
  <cellStyleXfs count="12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5" borderId="20"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1" applyNumberFormat="0" applyFill="0" applyAlignment="0" applyProtection="0">
      <alignment vertical="center"/>
    </xf>
    <xf numFmtId="0" fontId="57" fillId="0" borderId="21" applyNumberFormat="0" applyFill="0" applyAlignment="0" applyProtection="0">
      <alignment vertical="center"/>
    </xf>
    <xf numFmtId="0" fontId="58" fillId="0" borderId="22" applyNumberFormat="0" applyFill="0" applyAlignment="0" applyProtection="0">
      <alignment vertical="center"/>
    </xf>
    <xf numFmtId="0" fontId="58" fillId="0" borderId="0" applyNumberFormat="0" applyFill="0" applyBorder="0" applyAlignment="0" applyProtection="0">
      <alignment vertical="center"/>
    </xf>
    <xf numFmtId="0" fontId="59" fillId="6" borderId="23" applyNumberFormat="0" applyAlignment="0" applyProtection="0">
      <alignment vertical="center"/>
    </xf>
    <xf numFmtId="0" fontId="60" fillId="7" borderId="24" applyNumberFormat="0" applyAlignment="0" applyProtection="0">
      <alignment vertical="center"/>
    </xf>
    <xf numFmtId="0" fontId="61" fillId="7" borderId="23" applyNumberFormat="0" applyAlignment="0" applyProtection="0">
      <alignment vertical="center"/>
    </xf>
    <xf numFmtId="0" fontId="62" fillId="8" borderId="25" applyNumberFormat="0" applyAlignment="0" applyProtection="0">
      <alignment vertical="center"/>
    </xf>
    <xf numFmtId="0" fontId="63" fillId="0" borderId="26" applyNumberFormat="0" applyFill="0" applyAlignment="0" applyProtection="0">
      <alignment vertical="center"/>
    </xf>
    <xf numFmtId="0" fontId="64" fillId="0" borderId="27" applyNumberFormat="0" applyFill="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68" fillId="35" borderId="0" applyNumberFormat="0" applyBorder="0" applyAlignment="0" applyProtection="0">
      <alignment vertical="center"/>
    </xf>
    <xf numFmtId="0" fontId="33" fillId="2" borderId="5">
      <alignment vertical="center"/>
    </xf>
    <xf numFmtId="0" fontId="32" fillId="0" borderId="0"/>
    <xf numFmtId="0" fontId="32" fillId="0" borderId="0">
      <alignment vertical="center"/>
    </xf>
    <xf numFmtId="0" fontId="32" fillId="0" borderId="0"/>
    <xf numFmtId="0" fontId="32" fillId="0" borderId="0">
      <alignment vertical="center"/>
    </xf>
    <xf numFmtId="176" fontId="24" fillId="3" borderId="4">
      <alignment horizontal="left" vertical="center"/>
    </xf>
    <xf numFmtId="177" fontId="24" fillId="3" borderId="4">
      <alignment horizontal="left" vertical="center"/>
    </xf>
    <xf numFmtId="0" fontId="24" fillId="3" borderId="3">
      <alignment vertical="center"/>
    </xf>
    <xf numFmtId="0" fontId="24" fillId="3" borderId="5">
      <alignment horizontal="left" vertical="center"/>
    </xf>
    <xf numFmtId="0" fontId="24" fillId="3" borderId="2">
      <alignment vertical="center"/>
    </xf>
    <xf numFmtId="178" fontId="24" fillId="36" borderId="5">
      <alignment vertical="center" shrinkToFit="1"/>
    </xf>
    <xf numFmtId="0" fontId="24" fillId="3" borderId="28">
      <alignment horizontal="center" vertical="center"/>
    </xf>
    <xf numFmtId="0" fontId="70" fillId="3" borderId="28">
      <alignment horizontal="center" vertical="center"/>
    </xf>
    <xf numFmtId="0" fontId="24" fillId="3" borderId="28">
      <alignment horizontal="right" vertical="center"/>
    </xf>
    <xf numFmtId="0" fontId="20" fillId="3" borderId="0">
      <alignment horizontal="left" vertical="center"/>
    </xf>
    <xf numFmtId="0" fontId="24" fillId="3" borderId="0">
      <alignment horizontal="center" vertical="center"/>
    </xf>
    <xf numFmtId="0" fontId="70" fillId="3" borderId="0">
      <alignment horizontal="center" vertical="center"/>
    </xf>
    <xf numFmtId="0" fontId="21" fillId="3" borderId="0">
      <alignment vertical="center"/>
    </xf>
    <xf numFmtId="0" fontId="24" fillId="3" borderId="0">
      <alignment horizontal="right" vertical="center"/>
    </xf>
    <xf numFmtId="0" fontId="24" fillId="3" borderId="5">
      <alignment horizontal="center" vertical="center"/>
    </xf>
    <xf numFmtId="0" fontId="24" fillId="3" borderId="4">
      <alignment vertical="center"/>
    </xf>
    <xf numFmtId="178" fontId="71" fillId="2" borderId="5">
      <alignment vertical="center" shrinkToFit="1"/>
      <protection locked="0"/>
    </xf>
    <xf numFmtId="178" fontId="8" fillId="2" borderId="5">
      <alignment vertical="center" shrinkToFit="1"/>
      <protection locked="0"/>
    </xf>
    <xf numFmtId="179" fontId="24" fillId="36" borderId="5">
      <alignment vertical="center" shrinkToFit="1"/>
    </xf>
    <xf numFmtId="0" fontId="32" fillId="0" borderId="0"/>
    <xf numFmtId="0" fontId="20" fillId="3" borderId="0">
      <alignment vertical="center"/>
    </xf>
    <xf numFmtId="0" fontId="21" fillId="3" borderId="0">
      <alignment vertical="center"/>
    </xf>
    <xf numFmtId="10" fontId="22" fillId="3" borderId="0">
      <alignment horizontal="center" vertical="center"/>
    </xf>
    <xf numFmtId="10" fontId="24" fillId="3" borderId="0">
      <alignment horizontal="right" vertical="center"/>
    </xf>
    <xf numFmtId="0" fontId="24" fillId="2" borderId="7">
      <alignment vertical="center"/>
    </xf>
    <xf numFmtId="0" fontId="24" fillId="0" borderId="0">
      <alignment vertical="center"/>
    </xf>
    <xf numFmtId="0" fontId="32" fillId="0" borderId="0">
      <alignment vertical="center"/>
    </xf>
    <xf numFmtId="0" fontId="32" fillId="0" borderId="0"/>
    <xf numFmtId="0" fontId="24" fillId="3" borderId="7">
      <alignment vertical="center"/>
    </xf>
    <xf numFmtId="0" fontId="24" fillId="2" borderId="5">
      <alignment vertical="center"/>
    </xf>
    <xf numFmtId="3" fontId="24" fillId="0" borderId="5">
      <alignment vertical="center"/>
    </xf>
    <xf numFmtId="0" fontId="24" fillId="3" borderId="5">
      <alignment vertical="center"/>
    </xf>
    <xf numFmtId="0" fontId="24" fillId="2" borderId="28">
      <alignment vertical="center"/>
    </xf>
    <xf numFmtId="0" fontId="24" fillId="0" borderId="5">
      <alignment vertical="center"/>
    </xf>
    <xf numFmtId="0" fontId="24" fillId="2" borderId="5">
      <alignment horizontal="center" vertical="center" indent="4"/>
    </xf>
    <xf numFmtId="1" fontId="24" fillId="2" borderId="5">
      <alignment vertical="center"/>
    </xf>
    <xf numFmtId="0" fontId="24" fillId="2" borderId="5">
      <alignment horizontal="left" vertical="center"/>
    </xf>
    <xf numFmtId="3" fontId="24" fillId="2" borderId="5">
      <alignment vertical="center"/>
    </xf>
    <xf numFmtId="1" fontId="24" fillId="3" borderId="5">
      <alignment vertical="center"/>
    </xf>
    <xf numFmtId="3" fontId="24" fillId="3" borderId="7">
      <alignment vertical="center"/>
    </xf>
    <xf numFmtId="178" fontId="71" fillId="2" borderId="7">
      <alignment vertical="center" shrinkToFit="1"/>
      <protection locked="0"/>
    </xf>
    <xf numFmtId="3" fontId="24" fillId="3" borderId="5">
      <alignment vertical="center"/>
    </xf>
    <xf numFmtId="178" fontId="71" fillId="2" borderId="2">
      <alignment vertical="center" shrinkToFit="1"/>
      <protection locked="0"/>
    </xf>
    <xf numFmtId="0" fontId="24" fillId="3" borderId="5">
      <alignment horizontal="center" vertical="center" indent="4"/>
    </xf>
    <xf numFmtId="0" fontId="72" fillId="2" borderId="0"/>
    <xf numFmtId="0" fontId="73" fillId="2" borderId="0"/>
    <xf numFmtId="0" fontId="74" fillId="2" borderId="0">
      <alignment horizontal="center" vertical="center"/>
    </xf>
    <xf numFmtId="0" fontId="73" fillId="2" borderId="0">
      <alignment vertical="center"/>
    </xf>
    <xf numFmtId="0" fontId="75" fillId="2" borderId="0">
      <alignment horizontal="right" vertical="center"/>
    </xf>
    <xf numFmtId="0" fontId="12" fillId="2" borderId="5">
      <alignment horizontal="center" vertical="center" wrapText="1"/>
    </xf>
    <xf numFmtId="0" fontId="32" fillId="0" borderId="0"/>
    <xf numFmtId="0" fontId="73" fillId="2" borderId="5">
      <alignment vertical="center"/>
    </xf>
    <xf numFmtId="49" fontId="73" fillId="2" borderId="5">
      <alignment vertical="center"/>
      <protection locked="0"/>
    </xf>
    <xf numFmtId="49" fontId="75" fillId="0" borderId="5">
      <alignment vertical="center"/>
      <protection locked="0"/>
    </xf>
    <xf numFmtId="0" fontId="32" fillId="0" borderId="0"/>
    <xf numFmtId="0" fontId="73" fillId="2" borderId="5">
      <alignment vertical="center"/>
    </xf>
    <xf numFmtId="49" fontId="73" fillId="2" borderId="5">
      <alignment vertical="center"/>
      <protection locked="0"/>
    </xf>
    <xf numFmtId="49" fontId="75" fillId="0" borderId="5">
      <alignment vertical="center"/>
      <protection locked="0"/>
    </xf>
    <xf numFmtId="0" fontId="32" fillId="0" borderId="0"/>
    <xf numFmtId="0" fontId="0" fillId="0" borderId="0"/>
    <xf numFmtId="0" fontId="38" fillId="0" borderId="0"/>
    <xf numFmtId="0" fontId="76" fillId="0" borderId="0"/>
    <xf numFmtId="0" fontId="32" fillId="0" borderId="0"/>
    <xf numFmtId="0" fontId="73" fillId="0" borderId="5">
      <alignment vertical="center"/>
    </xf>
    <xf numFmtId="0" fontId="77" fillId="0" borderId="0">
      <alignment vertical="center"/>
    </xf>
    <xf numFmtId="0" fontId="77" fillId="0" borderId="0">
      <alignment vertical="center"/>
    </xf>
    <xf numFmtId="0" fontId="78" fillId="0" borderId="0"/>
    <xf numFmtId="0" fontId="78" fillId="0" borderId="0">
      <alignment vertical="center"/>
    </xf>
  </cellStyleXfs>
  <cellXfs count="275">
    <xf numFmtId="0" fontId="0" fillId="0" borderId="0" xfId="0" applyNumberFormat="1" applyFont="1">
      <alignment vertical="center"/>
    </xf>
    <xf numFmtId="0"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lignment vertical="center"/>
    </xf>
    <xf numFmtId="180" fontId="2" fillId="0" borderId="0" xfId="112" applyNumberFormat="1" applyFont="1" applyFill="1" applyAlignment="1"/>
    <xf numFmtId="180" fontId="3" fillId="0" borderId="0" xfId="112" applyNumberFormat="1" applyFont="1" applyFill="1" applyAlignment="1"/>
    <xf numFmtId="180" fontId="4" fillId="0" borderId="0" xfId="112" applyNumberFormat="1" applyFont="1" applyFill="1" applyAlignment="1"/>
    <xf numFmtId="0" fontId="5" fillId="0" borderId="0" xfId="119" applyNumberFormat="1" applyFont="1" applyAlignment="1" applyProtection="1">
      <alignment horizontal="center" vertical="center"/>
    </xf>
    <xf numFmtId="0" fontId="6" fillId="0" borderId="0" xfId="119" applyNumberFormat="1" applyFont="1" applyAlignment="1" applyProtection="1">
      <alignment vertical="center"/>
    </xf>
    <xf numFmtId="0" fontId="6" fillId="0" borderId="1" xfId="119" applyNumberFormat="1" applyFont="1" applyBorder="1" applyAlignment="1" applyProtection="1">
      <alignment horizontal="center" vertical="center"/>
    </xf>
    <xf numFmtId="0" fontId="6" fillId="0" borderId="1" xfId="119" applyNumberFormat="1" applyFont="1" applyBorder="1" applyAlignment="1" applyProtection="1">
      <alignment horizontal="left" vertical="center"/>
    </xf>
    <xf numFmtId="181" fontId="6" fillId="0" borderId="1" xfId="119" applyNumberFormat="1" applyFont="1" applyBorder="1" applyAlignment="1" applyProtection="1">
      <alignment horizontal="center" vertical="center"/>
    </xf>
    <xf numFmtId="182" fontId="6" fillId="0" borderId="1" xfId="118" applyNumberFormat="1" applyFont="1" applyBorder="1" applyAlignment="1" applyProtection="1">
      <alignment horizontal="center" vertical="center"/>
    </xf>
    <xf numFmtId="180" fontId="7" fillId="0" borderId="0" xfId="112" applyNumberFormat="1" applyFont="1" applyFill="1"/>
    <xf numFmtId="0" fontId="5" fillId="0" borderId="0" xfId="118" applyNumberFormat="1" applyFont="1" applyAlignment="1" applyProtection="1">
      <alignment horizontal="center" vertical="center"/>
    </xf>
    <xf numFmtId="0" fontId="6" fillId="0" borderId="0" xfId="118" applyNumberFormat="1" applyFont="1" applyAlignment="1" applyProtection="1">
      <alignment vertical="center"/>
    </xf>
    <xf numFmtId="0" fontId="6" fillId="0" borderId="1" xfId="118" applyNumberFormat="1" applyFont="1" applyBorder="1" applyAlignment="1" applyProtection="1">
      <alignment horizontal="center" vertical="center"/>
    </xf>
    <xf numFmtId="0" fontId="6" fillId="0" borderId="1" xfId="118" applyNumberFormat="1" applyFont="1" applyBorder="1" applyAlignment="1" applyProtection="1">
      <alignment horizontal="left" vertical="center"/>
    </xf>
    <xf numFmtId="180" fontId="6" fillId="0" borderId="1" xfId="118" applyNumberFormat="1" applyFont="1" applyBorder="1" applyAlignment="1" applyProtection="1">
      <alignment horizontal="center" vertical="center"/>
    </xf>
    <xf numFmtId="0" fontId="0" fillId="0" borderId="0" xfId="0" applyNumberFormat="1" applyFont="1" applyFill="1">
      <alignment vertical="center"/>
    </xf>
    <xf numFmtId="180" fontId="8" fillId="0" borderId="0" xfId="112" applyNumberFormat="1" applyFont="1" applyFill="1"/>
    <xf numFmtId="180" fontId="9" fillId="0" borderId="0" xfId="112" applyNumberFormat="1" applyFont="1" applyFill="1"/>
    <xf numFmtId="180" fontId="10" fillId="0" borderId="0" xfId="112" applyNumberFormat="1" applyFont="1" applyFill="1" applyAlignment="1">
      <alignment horizontal="center" vertical="center"/>
    </xf>
    <xf numFmtId="0" fontId="11" fillId="0" borderId="0" xfId="112" applyFont="1" applyFill="1"/>
    <xf numFmtId="0" fontId="0" fillId="0" borderId="0" xfId="0" applyFont="1" applyFill="1">
      <alignment vertical="center"/>
    </xf>
    <xf numFmtId="180" fontId="9" fillId="0" borderId="0" xfId="112" applyNumberFormat="1" applyFont="1" applyFill="1" applyAlignment="1">
      <alignment vertical="center"/>
    </xf>
    <xf numFmtId="0" fontId="12" fillId="0" borderId="2" xfId="112" applyFont="1" applyFill="1" applyBorder="1" applyAlignment="1">
      <alignment horizontal="center" vertical="center"/>
    </xf>
    <xf numFmtId="0" fontId="12" fillId="0" borderId="3" xfId="112" applyFont="1" applyFill="1" applyBorder="1" applyAlignment="1">
      <alignment horizontal="center" vertical="center"/>
    </xf>
    <xf numFmtId="0" fontId="12" fillId="0" borderId="4" xfId="112" applyFont="1" applyFill="1" applyBorder="1" applyAlignment="1">
      <alignment horizontal="center" vertical="center"/>
    </xf>
    <xf numFmtId="0" fontId="12" fillId="0" borderId="5" xfId="112" applyFont="1" applyFill="1" applyBorder="1" applyAlignment="1">
      <alignment horizontal="center" vertical="center"/>
    </xf>
    <xf numFmtId="0" fontId="12" fillId="0" borderId="6" xfId="112" applyFont="1" applyFill="1" applyBorder="1" applyAlignment="1">
      <alignment horizontal="center" vertical="center" wrapText="1"/>
    </xf>
    <xf numFmtId="0" fontId="12" fillId="0" borderId="6" xfId="112" applyFont="1" applyFill="1" applyBorder="1" applyAlignment="1">
      <alignment horizontal="center" vertical="center"/>
    </xf>
    <xf numFmtId="0" fontId="12" fillId="0" borderId="2" xfId="112" applyFont="1" applyFill="1" applyBorder="1" applyAlignment="1">
      <alignment horizontal="center" vertical="center" wrapText="1"/>
    </xf>
    <xf numFmtId="0" fontId="12" fillId="0" borderId="7" xfId="112" applyFont="1" applyFill="1" applyBorder="1" applyAlignment="1">
      <alignment horizontal="center" vertical="center" wrapText="1"/>
    </xf>
    <xf numFmtId="0" fontId="12" fillId="0" borderId="7" xfId="112" applyFont="1" applyFill="1" applyBorder="1" applyAlignment="1">
      <alignment horizontal="center" vertical="center"/>
    </xf>
    <xf numFmtId="0" fontId="12" fillId="0" borderId="5" xfId="112" applyFont="1" applyFill="1" applyBorder="1" applyAlignment="1">
      <alignment horizontal="center" vertical="center" wrapText="1"/>
    </xf>
    <xf numFmtId="0" fontId="12" fillId="0" borderId="5" xfId="112" applyFont="1" applyFill="1" applyBorder="1" applyAlignment="1">
      <alignment vertical="center"/>
    </xf>
    <xf numFmtId="2" fontId="12" fillId="0" borderId="5" xfId="112" applyNumberFormat="1" applyFont="1" applyFill="1" applyBorder="1" applyAlignment="1">
      <alignment vertical="center" shrinkToFit="1"/>
    </xf>
    <xf numFmtId="10" fontId="12" fillId="0" borderId="5" xfId="112" applyNumberFormat="1" applyFont="1" applyFill="1" applyBorder="1" applyAlignment="1">
      <alignment vertical="center" shrinkToFit="1"/>
    </xf>
    <xf numFmtId="0" fontId="13" fillId="0" borderId="5" xfId="112" applyFont="1" applyFill="1" applyBorder="1" applyAlignment="1">
      <alignment vertical="center"/>
    </xf>
    <xf numFmtId="0" fontId="14" fillId="0" borderId="5" xfId="112" applyFont="1" applyFill="1" applyBorder="1" applyAlignment="1">
      <alignment vertical="center"/>
    </xf>
    <xf numFmtId="180" fontId="15" fillId="0" borderId="8" xfId="112" applyNumberFormat="1" applyFont="1" applyFill="1" applyBorder="1" applyAlignment="1">
      <alignment horizontal="right" vertical="center"/>
    </xf>
    <xf numFmtId="0" fontId="12" fillId="0" borderId="3" xfId="112" applyFont="1" applyFill="1" applyBorder="1" applyAlignment="1">
      <alignment horizontal="center" vertical="center" wrapText="1"/>
    </xf>
    <xf numFmtId="0" fontId="12" fillId="0" borderId="4" xfId="112" applyFont="1" applyFill="1" applyBorder="1" applyAlignment="1">
      <alignment horizontal="center" vertical="center" wrapText="1"/>
    </xf>
    <xf numFmtId="2" fontId="12" fillId="0" borderId="5" xfId="0" applyNumberFormat="1" applyFont="1" applyFill="1" applyBorder="1" applyAlignment="1">
      <alignment vertical="center" shrinkToFit="1"/>
    </xf>
    <xf numFmtId="0" fontId="16" fillId="0" borderId="0" xfId="108" applyFont="1" applyFill="1"/>
    <xf numFmtId="0" fontId="12" fillId="0" borderId="0" xfId="108" applyFont="1" applyFill="1"/>
    <xf numFmtId="0" fontId="17" fillId="0" borderId="0" xfId="108" applyFont="1" applyFill="1" applyAlignment="1">
      <alignment horizontal="center" vertical="center"/>
    </xf>
    <xf numFmtId="0" fontId="18" fillId="0" borderId="0" xfId="0" applyFont="1" applyFill="1">
      <alignment vertical="center"/>
    </xf>
    <xf numFmtId="0" fontId="12" fillId="0" borderId="0" xfId="108" applyFont="1" applyFill="1" applyAlignment="1">
      <alignment vertical="center"/>
    </xf>
    <xf numFmtId="0" fontId="12" fillId="0" borderId="6" xfId="108" applyFont="1" applyFill="1" applyBorder="1" applyAlignment="1">
      <alignment horizontal="center" vertical="center"/>
    </xf>
    <xf numFmtId="0" fontId="12" fillId="0" borderId="5" xfId="108" applyFont="1" applyFill="1" applyBorder="1" applyAlignment="1">
      <alignment horizontal="center" vertical="center"/>
    </xf>
    <xf numFmtId="0" fontId="12" fillId="0" borderId="9" xfId="108" applyFont="1" applyFill="1" applyBorder="1" applyAlignment="1">
      <alignment horizontal="center" vertical="center"/>
    </xf>
    <xf numFmtId="0" fontId="9" fillId="0" borderId="5" xfId="109" applyFont="1" applyFill="1" applyBorder="1">
      <alignment vertical="center"/>
    </xf>
    <xf numFmtId="49" fontId="9" fillId="0" borderId="5" xfId="110" applyNumberFormat="1" applyFont="1" applyFill="1" applyBorder="1">
      <alignment vertical="center"/>
      <protection locked="0"/>
    </xf>
    <xf numFmtId="49" fontId="15" fillId="0" borderId="5" xfId="111" applyNumberFormat="1" applyFont="1" applyFill="1" applyBorder="1">
      <alignment vertical="center"/>
      <protection locked="0"/>
    </xf>
    <xf numFmtId="0" fontId="19" fillId="0" borderId="0" xfId="108" applyFont="1" applyFill="1" applyAlignment="1">
      <alignment horizontal="right" vertical="center"/>
    </xf>
    <xf numFmtId="0" fontId="7" fillId="2" borderId="0" xfId="98" applyFont="1" applyFill="1"/>
    <xf numFmtId="0" fontId="9" fillId="2" borderId="0" xfId="99" applyFont="1" applyFill="1"/>
    <xf numFmtId="0" fontId="10" fillId="2" borderId="0" xfId="100" applyFont="1" applyFill="1">
      <alignment horizontal="center" vertical="center"/>
    </xf>
    <xf numFmtId="0" fontId="9" fillId="2" borderId="0" xfId="101" applyFont="1" applyFill="1">
      <alignment vertical="center"/>
    </xf>
    <xf numFmtId="0" fontId="15" fillId="2" borderId="0" xfId="102" applyFont="1" applyFill="1">
      <alignment horizontal="right" vertical="center"/>
    </xf>
    <xf numFmtId="0" fontId="12" fillId="2" borderId="5" xfId="103" applyFont="1" applyFill="1" applyBorder="1">
      <alignment horizontal="center" vertical="center" wrapText="1"/>
    </xf>
    <xf numFmtId="0" fontId="12" fillId="3" borderId="5" xfId="104" applyFont="1" applyFill="1" applyBorder="1" applyAlignment="1">
      <alignment horizontal="center" vertical="center" wrapText="1"/>
    </xf>
    <xf numFmtId="0" fontId="9" fillId="2" borderId="5" xfId="105" applyFont="1" applyFill="1" applyBorder="1">
      <alignment vertical="center"/>
    </xf>
    <xf numFmtId="2" fontId="12" fillId="2" borderId="5" xfId="0" applyNumberFormat="1" applyFont="1" applyFill="1" applyBorder="1" applyAlignment="1">
      <alignment vertical="center" shrinkToFit="1"/>
    </xf>
    <xf numFmtId="49" fontId="9" fillId="2" borderId="5" xfId="106" applyNumberFormat="1" applyFont="1" applyFill="1" applyBorder="1">
      <alignment vertical="center"/>
      <protection locked="0"/>
    </xf>
    <xf numFmtId="49" fontId="15" fillId="0" borderId="5" xfId="107" applyNumberFormat="1" applyFont="1" applyBorder="1">
      <alignment vertical="center"/>
      <protection locked="0"/>
    </xf>
    <xf numFmtId="0" fontId="20" fillId="0" borderId="0" xfId="74" applyFont="1" applyFill="1">
      <alignment vertical="center"/>
    </xf>
    <xf numFmtId="0" fontId="21" fillId="0" borderId="0" xfId="75" applyFont="1" applyFill="1">
      <alignment vertical="center"/>
    </xf>
    <xf numFmtId="10" fontId="22" fillId="0" borderId="0" xfId="76" applyNumberFormat="1" applyFont="1" applyFill="1" applyAlignment="1">
      <alignment horizontal="center" vertical="center"/>
    </xf>
    <xf numFmtId="10" fontId="23" fillId="0" borderId="0" xfId="77" applyNumberFormat="1" applyFont="1" applyFill="1">
      <alignment horizontal="right" vertical="center"/>
    </xf>
    <xf numFmtId="10" fontId="24" fillId="0" borderId="0" xfId="77" applyNumberFormat="1" applyFont="1" applyFill="1">
      <alignment horizontal="right"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1" fontId="24" fillId="0" borderId="5" xfId="89" applyNumberFormat="1" applyFont="1" applyFill="1" applyBorder="1">
      <alignment vertical="center"/>
    </xf>
    <xf numFmtId="2" fontId="24" fillId="0" borderId="5" xfId="80" applyNumberFormat="1" applyFont="1" applyFill="1" applyBorder="1" applyAlignment="1">
      <alignment vertical="center" shrinkToFit="1"/>
    </xf>
    <xf numFmtId="2" fontId="24" fillId="0" borderId="5" xfId="81" applyNumberFormat="1" applyFont="1" applyFill="1" applyBorder="1" applyAlignment="1">
      <alignment vertical="center" shrinkToFit="1"/>
    </xf>
    <xf numFmtId="10" fontId="24" fillId="0" borderId="5" xfId="81" applyNumberFormat="1" applyFont="1" applyFill="1" applyBorder="1" applyAlignment="1">
      <alignment vertical="center" shrinkToFit="1"/>
    </xf>
    <xf numFmtId="1" fontId="24" fillId="0" borderId="5" xfId="92" applyNumberFormat="1" applyFont="1" applyFill="1" applyBorder="1">
      <alignment vertical="center"/>
    </xf>
    <xf numFmtId="1" fontId="23" fillId="0" borderId="5" xfId="89" applyNumberFormat="1" applyFont="1" applyFill="1" applyBorder="1">
      <alignment vertical="center"/>
    </xf>
    <xf numFmtId="1" fontId="23" fillId="0" borderId="5" xfId="92" applyNumberFormat="1" applyFont="1" applyFill="1" applyBorder="1">
      <alignment vertical="center"/>
    </xf>
    <xf numFmtId="0" fontId="26" fillId="0" borderId="5" xfId="0" applyFont="1" applyFill="1" applyBorder="1">
      <alignment vertical="center"/>
    </xf>
    <xf numFmtId="2" fontId="24" fillId="0" borderId="5" xfId="0" applyNumberFormat="1" applyFont="1" applyFill="1" applyBorder="1">
      <alignment vertical="center"/>
    </xf>
    <xf numFmtId="0" fontId="24" fillId="0" borderId="5" xfId="88" applyFont="1" applyFill="1" applyBorder="1">
      <alignment horizontal="center" vertical="center" indent="4"/>
    </xf>
    <xf numFmtId="0" fontId="24" fillId="0" borderId="5" xfId="97" applyFont="1" applyFill="1" applyBorder="1">
      <alignment horizontal="center" vertical="center" indent="4"/>
    </xf>
    <xf numFmtId="0" fontId="20" fillId="3" borderId="0" xfId="74" applyFont="1" applyFill="1">
      <alignment vertical="center"/>
    </xf>
    <xf numFmtId="0" fontId="21" fillId="3" borderId="0" xfId="75" applyFont="1" applyFill="1">
      <alignment vertical="center"/>
    </xf>
    <xf numFmtId="10" fontId="22" fillId="3" borderId="0" xfId="76" applyNumberFormat="1" applyFont="1" applyFill="1" applyAlignment="1">
      <alignment horizontal="center" vertical="center"/>
    </xf>
    <xf numFmtId="10" fontId="22" fillId="3" borderId="0" xfId="76" applyNumberFormat="1" applyFont="1" applyFill="1" applyAlignment="1">
      <alignment vertical="center"/>
    </xf>
    <xf numFmtId="10" fontId="24" fillId="3" borderId="0" xfId="77" applyNumberFormat="1" applyFont="1" applyFill="1" applyAlignment="1">
      <alignment vertical="center"/>
    </xf>
    <xf numFmtId="10" fontId="23" fillId="3" borderId="0" xfId="77" applyNumberFormat="1" applyFont="1" applyFill="1" applyAlignment="1">
      <alignment horizontal="righ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3" fillId="0" borderId="1" xfId="79" applyFont="1" applyFill="1" applyBorder="1">
      <alignment vertical="center"/>
    </xf>
    <xf numFmtId="2" fontId="24" fillId="0" borderId="4" xfId="80" applyNumberFormat="1" applyFont="1" applyFill="1" applyBorder="1" applyAlignment="1">
      <alignment vertical="center" shrinkToFit="1"/>
    </xf>
    <xf numFmtId="3" fontId="24" fillId="3" borderId="1" xfId="93" applyNumberFormat="1" applyFont="1" applyFill="1" applyBorder="1">
      <alignment vertical="center"/>
    </xf>
    <xf numFmtId="2" fontId="24" fillId="0" borderId="1" xfId="80" applyNumberFormat="1" applyFont="1" applyFill="1" applyBorder="1" applyAlignment="1">
      <alignment vertical="center" shrinkToFit="1"/>
    </xf>
    <xf numFmtId="0" fontId="0" fillId="0" borderId="1" xfId="0" applyNumberFormat="1" applyFont="1" applyFill="1" applyBorder="1">
      <alignment vertical="center"/>
    </xf>
    <xf numFmtId="2" fontId="24" fillId="0" borderId="1" xfId="81" applyNumberFormat="1" applyFont="1" applyFill="1" applyBorder="1" applyAlignment="1">
      <alignment vertical="center" shrinkToFit="1"/>
    </xf>
    <xf numFmtId="10" fontId="24" fillId="0" borderId="10" xfId="81" applyNumberFormat="1" applyFont="1" applyFill="1" applyBorder="1" applyAlignment="1">
      <alignment vertical="center" shrinkToFit="1"/>
    </xf>
    <xf numFmtId="10" fontId="24" fillId="0" borderId="7" xfId="81" applyNumberFormat="1" applyFont="1" applyFill="1" applyBorder="1" applyAlignment="1">
      <alignment vertical="center" shrinkToFit="1"/>
    </xf>
    <xf numFmtId="3" fontId="24" fillId="3" borderId="1" xfId="95" applyNumberFormat="1" applyFont="1" applyFill="1" applyBorder="1">
      <alignment vertical="center"/>
    </xf>
    <xf numFmtId="10" fontId="24" fillId="0" borderId="4" xfId="81" applyNumberFormat="1" applyFont="1" applyFill="1" applyBorder="1" applyAlignment="1">
      <alignment vertical="center" shrinkToFit="1"/>
    </xf>
    <xf numFmtId="10" fontId="22" fillId="0" borderId="0" xfId="76" applyNumberFormat="1" applyFont="1" applyFill="1" applyAlignment="1">
      <alignment vertical="center"/>
    </xf>
    <xf numFmtId="10" fontId="23" fillId="0" borderId="0" xfId="77" applyNumberFormat="1" applyFont="1" applyFill="1" applyAlignment="1">
      <alignment horizontal="right" vertical="center"/>
    </xf>
    <xf numFmtId="10" fontId="23" fillId="0" borderId="0" xfId="77" applyNumberFormat="1" applyFont="1" applyFill="1" applyAlignment="1">
      <alignment vertical="center"/>
    </xf>
    <xf numFmtId="0" fontId="24" fillId="0" borderId="0" xfId="79" applyFont="1" applyFill="1">
      <alignment vertical="center"/>
    </xf>
    <xf numFmtId="2" fontId="24" fillId="0" borderId="7" xfId="80" applyNumberFormat="1" applyFont="1" applyFill="1" applyBorder="1" applyAlignment="1">
      <alignment vertical="center" shrinkToFit="1"/>
    </xf>
    <xf numFmtId="2" fontId="24" fillId="0" borderId="7" xfId="81" applyNumberFormat="1" applyFont="1" applyFill="1" applyBorder="1" applyAlignment="1">
      <alignment vertical="center" shrinkToFit="1"/>
    </xf>
    <xf numFmtId="3" fontId="24" fillId="0" borderId="5" xfId="84" applyNumberFormat="1" applyFont="1" applyFill="1" applyBorder="1">
      <alignment vertical="center"/>
    </xf>
    <xf numFmtId="0" fontId="24" fillId="0" borderId="5" xfId="87"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horizontal="left" vertical="top"/>
    </xf>
    <xf numFmtId="183" fontId="0" fillId="0" borderId="0" xfId="0" applyNumberFormat="1" applyFont="1" applyFill="1" applyBorder="1" applyAlignment="1">
      <alignment vertical="top"/>
    </xf>
    <xf numFmtId="0" fontId="25" fillId="0" borderId="0" xfId="0" applyFont="1" applyFill="1" applyBorder="1" applyAlignment="1">
      <alignment horizontal="left" vertical="top"/>
    </xf>
    <xf numFmtId="0" fontId="27" fillId="0" borderId="0" xfId="0" applyFont="1" applyFill="1" applyAlignment="1">
      <alignment horizontal="center" vertical="center"/>
    </xf>
    <xf numFmtId="0" fontId="28" fillId="0" borderId="0" xfId="0" applyFont="1" applyFill="1" applyBorder="1" applyAlignment="1">
      <alignment horizontal="left" vertical="center"/>
    </xf>
    <xf numFmtId="183" fontId="29" fillId="0" borderId="0" xfId="0" applyNumberFormat="1" applyFont="1" applyFill="1" applyBorder="1" applyAlignment="1">
      <alignment horizontal="right" vertical="center"/>
    </xf>
    <xf numFmtId="0" fontId="30" fillId="4" borderId="11" xfId="0" applyFont="1" applyFill="1" applyBorder="1" applyAlignment="1">
      <alignment horizontal="center" vertical="center"/>
    </xf>
    <xf numFmtId="183" fontId="30" fillId="4" borderId="1" xfId="0" applyNumberFormat="1" applyFont="1" applyFill="1" applyBorder="1" applyAlignment="1">
      <alignment horizontal="center" vertical="center"/>
    </xf>
    <xf numFmtId="0" fontId="30" fillId="4" borderId="12" xfId="0" applyFont="1" applyFill="1" applyBorder="1" applyAlignment="1">
      <alignment horizontal="center" vertical="center"/>
    </xf>
    <xf numFmtId="0" fontId="30" fillId="4" borderId="13" xfId="0" applyFont="1" applyFill="1" applyBorder="1" applyAlignment="1">
      <alignment horizontal="center" vertical="center"/>
    </xf>
    <xf numFmtId="49" fontId="30" fillId="4" borderId="2" xfId="0" applyNumberFormat="1" applyFont="1" applyFill="1" applyBorder="1" applyAlignment="1">
      <alignment horizontal="center" vertical="center" wrapText="1"/>
    </xf>
    <xf numFmtId="183" fontId="0" fillId="0" borderId="1" xfId="0" applyNumberFormat="1" applyFont="1" applyFill="1" applyBorder="1" applyAlignment="1">
      <alignment horizontal="center" vertical="center"/>
    </xf>
    <xf numFmtId="183" fontId="30" fillId="0" borderId="1" xfId="0" applyNumberFormat="1" applyFont="1" applyFill="1" applyBorder="1" applyAlignment="1">
      <alignment horizontal="center" vertical="center" wrapText="1"/>
    </xf>
    <xf numFmtId="0" fontId="0" fillId="0" borderId="0" xfId="0" applyFont="1" applyFill="1" applyAlignment="1">
      <alignment horizontal="left" vertical="top"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31" fillId="4" borderId="2" xfId="0" applyFont="1" applyFill="1" applyBorder="1" applyAlignment="1">
      <alignment horizontal="left" vertical="center"/>
    </xf>
    <xf numFmtId="183" fontId="31"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49" fontId="30" fillId="4" borderId="2" xfId="0" applyNumberFormat="1" applyFont="1" applyFill="1" applyBorder="1" applyAlignment="1">
      <alignment horizontal="left" vertical="center" wrapText="1"/>
    </xf>
    <xf numFmtId="183" fontId="0" fillId="0" borderId="1" xfId="0" applyNumberFormat="1" applyFont="1" applyFill="1" applyBorder="1" applyAlignment="1">
      <alignment vertical="center"/>
    </xf>
    <xf numFmtId="183" fontId="30" fillId="0" borderId="1" xfId="0" applyNumberFormat="1" applyFont="1" applyFill="1" applyBorder="1" applyAlignment="1">
      <alignment horizontal="right" vertical="center" wrapText="1"/>
    </xf>
    <xf numFmtId="0" fontId="32" fillId="0" borderId="0" xfId="116" applyFont="1" applyFill="1" applyAlignment="1">
      <alignment vertical="center"/>
    </xf>
    <xf numFmtId="0" fontId="33" fillId="0" borderId="0" xfId="116" applyFont="1" applyFill="1" applyAlignment="1">
      <alignment vertical="center"/>
    </xf>
    <xf numFmtId="0" fontId="34" fillId="0" borderId="0" xfId="0" applyFont="1" applyFill="1" applyAlignment="1">
      <alignment vertical="center"/>
    </xf>
    <xf numFmtId="0" fontId="35" fillId="0" borderId="0" xfId="116" applyFont="1" applyFill="1" applyAlignment="1">
      <alignment vertical="center"/>
    </xf>
    <xf numFmtId="0" fontId="36" fillId="0" borderId="0" xfId="116" applyFont="1" applyFill="1" applyBorder="1" applyAlignment="1">
      <alignment horizontal="center" vertical="center"/>
    </xf>
    <xf numFmtId="0" fontId="37" fillId="0" borderId="16" xfId="116" applyFont="1" applyFill="1" applyBorder="1" applyAlignment="1">
      <alignment horizontal="center" vertical="center"/>
    </xf>
    <xf numFmtId="0" fontId="30" fillId="0" borderId="16" xfId="116" applyFont="1" applyFill="1" applyBorder="1" applyAlignment="1">
      <alignment horizontal="right" vertical="center"/>
    </xf>
    <xf numFmtId="0" fontId="37" fillId="0" borderId="1" xfId="116" applyFont="1" applyFill="1" applyBorder="1" applyAlignment="1">
      <alignment horizontal="center" vertical="center"/>
    </xf>
    <xf numFmtId="0" fontId="37" fillId="0" borderId="17" xfId="116" applyFont="1" applyFill="1" applyBorder="1" applyAlignment="1">
      <alignment horizontal="center" vertical="center"/>
    </xf>
    <xf numFmtId="0" fontId="37" fillId="0" borderId="18" xfId="116" applyFont="1" applyFill="1" applyBorder="1" applyAlignment="1">
      <alignment horizontal="center" vertical="center"/>
    </xf>
    <xf numFmtId="1" fontId="37" fillId="0" borderId="1" xfId="116" applyNumberFormat="1" applyFont="1" applyFill="1" applyBorder="1" applyAlignment="1" applyProtection="1">
      <alignment horizontal="left" vertical="center"/>
      <protection locked="0"/>
    </xf>
    <xf numFmtId="3" fontId="35" fillId="0" borderId="1" xfId="116" applyNumberFormat="1" applyFont="1" applyFill="1" applyBorder="1" applyAlignment="1" applyProtection="1">
      <alignment vertical="center"/>
    </xf>
    <xf numFmtId="0" fontId="35" fillId="0" borderId="1" xfId="116" applyFont="1" applyFill="1" applyBorder="1" applyAlignment="1">
      <alignment vertical="center"/>
    </xf>
    <xf numFmtId="1" fontId="35" fillId="0" borderId="1" xfId="116" applyNumberFormat="1" applyFont="1" applyFill="1" applyBorder="1" applyAlignment="1" applyProtection="1">
      <alignment vertical="center"/>
      <protection locked="0"/>
    </xf>
    <xf numFmtId="0" fontId="35" fillId="0" borderId="1" xfId="116" applyNumberFormat="1" applyFont="1" applyFill="1" applyBorder="1" applyAlignment="1" applyProtection="1">
      <alignment vertical="center"/>
      <protection locked="0"/>
    </xf>
    <xf numFmtId="0" fontId="32" fillId="0" borderId="1" xfId="115" applyFont="1" applyFill="1" applyBorder="1" applyAlignment="1">
      <alignment vertical="center"/>
    </xf>
    <xf numFmtId="0" fontId="35" fillId="0" borderId="1" xfId="116" applyFont="1" applyBorder="1" applyAlignment="1">
      <alignment vertical="center"/>
    </xf>
    <xf numFmtId="0" fontId="38" fillId="0" borderId="0" xfId="114" applyFont="1" applyFill="1"/>
    <xf numFmtId="0" fontId="39" fillId="0" borderId="0" xfId="114" applyFont="1" applyFill="1"/>
    <xf numFmtId="0" fontId="39" fillId="0" borderId="0" xfId="114" applyFont="1" applyFill="1" applyAlignment="1">
      <alignment horizontal="center"/>
    </xf>
    <xf numFmtId="0" fontId="38" fillId="0" borderId="0" xfId="114" applyFont="1" applyFill="1" applyAlignment="1">
      <alignment horizontal="center"/>
    </xf>
    <xf numFmtId="10" fontId="38" fillId="0" borderId="0" xfId="3" applyNumberFormat="1" applyFont="1" applyFill="1" applyBorder="1" applyAlignment="1" applyProtection="1"/>
    <xf numFmtId="0" fontId="32" fillId="0" borderId="0" xfId="114" applyFont="1" applyFill="1"/>
    <xf numFmtId="0" fontId="36" fillId="0" borderId="0" xfId="114" applyNumberFormat="1" applyFont="1" applyFill="1" applyAlignment="1" applyProtection="1">
      <alignment horizontal="center"/>
    </xf>
    <xf numFmtId="10" fontId="36" fillId="0" borderId="0" xfId="3" applyNumberFormat="1" applyFont="1" applyFill="1" applyBorder="1" applyAlignment="1" applyProtection="1">
      <alignment horizontal="center"/>
    </xf>
    <xf numFmtId="0" fontId="38" fillId="0" borderId="16" xfId="114" applyNumberFormat="1" applyFont="1" applyFill="1" applyBorder="1" applyAlignment="1" applyProtection="1"/>
    <xf numFmtId="176" fontId="38" fillId="0" borderId="16" xfId="114" applyNumberFormat="1" applyFont="1" applyFill="1" applyBorder="1" applyAlignment="1" applyProtection="1">
      <alignment horizontal="center"/>
    </xf>
    <xf numFmtId="0" fontId="40" fillId="0" borderId="1" xfId="0" applyNumberFormat="1" applyFont="1" applyFill="1" applyBorder="1" applyAlignment="1" applyProtection="1">
      <alignment horizontal="center" vertical="center"/>
    </xf>
    <xf numFmtId="0" fontId="40" fillId="0" borderId="1" xfId="114" applyNumberFormat="1" applyFont="1" applyFill="1" applyBorder="1" applyAlignment="1" applyProtection="1">
      <alignment horizontal="center" vertical="center" wrapText="1"/>
    </xf>
    <xf numFmtId="10" fontId="40" fillId="0" borderId="1" xfId="3" applyNumberFormat="1" applyFont="1" applyFill="1" applyBorder="1" applyAlignment="1" applyProtection="1">
      <alignment horizontal="center" vertical="center" wrapText="1"/>
    </xf>
    <xf numFmtId="0" fontId="40" fillId="0" borderId="1" xfId="114" applyNumberFormat="1" applyFont="1" applyFill="1" applyBorder="1" applyAlignment="1" applyProtection="1">
      <alignment wrapText="1"/>
    </xf>
    <xf numFmtId="10" fontId="40" fillId="0" borderId="1" xfId="3" applyNumberFormat="1" applyFont="1" applyFill="1" applyBorder="1" applyAlignment="1" applyProtection="1">
      <alignment wrapText="1"/>
    </xf>
    <xf numFmtId="184" fontId="40" fillId="0" borderId="1" xfId="0" applyNumberFormat="1" applyFont="1" applyFill="1" applyBorder="1" applyAlignment="1" applyProtection="1">
      <alignment horizontal="right" vertical="center"/>
    </xf>
    <xf numFmtId="10" fontId="40" fillId="0" borderId="1" xfId="3" applyNumberFormat="1" applyFont="1" applyFill="1" applyBorder="1" applyAlignment="1" applyProtection="1">
      <alignment horizontal="right" vertical="center"/>
    </xf>
    <xf numFmtId="0" fontId="40" fillId="0" borderId="1" xfId="0" applyNumberFormat="1" applyFont="1" applyFill="1" applyBorder="1" applyAlignment="1" applyProtection="1">
      <alignment horizontal="righ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right" vertical="center"/>
    </xf>
    <xf numFmtId="10" fontId="32" fillId="0" borderId="1" xfId="3" applyNumberFormat="1" applyFont="1" applyFill="1" applyBorder="1" applyAlignment="1" applyProtection="1">
      <alignment horizontal="right" vertical="center"/>
    </xf>
    <xf numFmtId="0" fontId="26" fillId="0" borderId="0" xfId="0" applyNumberFormat="1" applyFont="1" applyFill="1">
      <alignment vertical="center"/>
    </xf>
    <xf numFmtId="0" fontId="20" fillId="0" borderId="0" xfId="63" applyFont="1" applyFill="1">
      <alignment horizontal="left" vertical="center"/>
    </xf>
    <xf numFmtId="0" fontId="24" fillId="0" borderId="0" xfId="64" applyFont="1" applyFill="1">
      <alignment horizontal="center" vertical="center"/>
    </xf>
    <xf numFmtId="0" fontId="22" fillId="0" borderId="0" xfId="65" applyFont="1" applyFill="1" applyAlignment="1">
      <alignment horizontal="center" vertical="center"/>
    </xf>
    <xf numFmtId="0" fontId="21" fillId="0" borderId="0" xfId="66" applyFont="1" applyFill="1">
      <alignment vertical="center"/>
    </xf>
    <xf numFmtId="0" fontId="23" fillId="0" borderId="0" xfId="67" applyFont="1" applyFill="1" applyAlignment="1">
      <alignment vertical="center"/>
    </xf>
    <xf numFmtId="0" fontId="24" fillId="0" borderId="0" xfId="67" applyFont="1" applyFill="1">
      <alignment horizontal="right" vertical="center"/>
    </xf>
    <xf numFmtId="0" fontId="0" fillId="0" borderId="0" xfId="0" applyNumberFormat="1" applyFont="1" applyFill="1" applyAlignment="1">
      <alignment horizontal="right" vertical="center"/>
    </xf>
    <xf numFmtId="0" fontId="41" fillId="0" borderId="1"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10" fontId="26" fillId="0" borderId="19" xfId="3" applyNumberFormat="1" applyFont="1" applyFill="1" applyBorder="1">
      <alignment vertical="center"/>
    </xf>
    <xf numFmtId="0" fontId="23" fillId="0" borderId="1" xfId="68" applyNumberFormat="1" applyFont="1" applyFill="1" applyBorder="1" applyAlignment="1">
      <alignment horizontal="left" vertical="center"/>
    </xf>
    <xf numFmtId="0" fontId="23" fillId="0" borderId="1" xfId="69" applyFont="1" applyFill="1" applyBorder="1">
      <alignment vertical="center"/>
    </xf>
    <xf numFmtId="2" fontId="23" fillId="0" borderId="1" xfId="73" applyNumberFormat="1" applyFont="1" applyFill="1" applyBorder="1" applyAlignment="1">
      <alignment vertical="center" shrinkToFit="1"/>
    </xf>
    <xf numFmtId="10" fontId="26" fillId="0" borderId="1" xfId="3" applyNumberFormat="1" applyFont="1" applyFill="1" applyBorder="1">
      <alignment vertical="center"/>
    </xf>
    <xf numFmtId="176" fontId="23" fillId="0" borderId="1" xfId="54" applyNumberFormat="1" applyFont="1" applyFill="1" applyBorder="1">
      <alignment horizontal="left" vertical="center"/>
    </xf>
    <xf numFmtId="0" fontId="23" fillId="0" borderId="1" xfId="56" applyFont="1" applyFill="1" applyBorder="1">
      <alignment vertical="center"/>
    </xf>
    <xf numFmtId="0" fontId="26" fillId="0" borderId="0" xfId="0" applyNumberFormat="1" applyFont="1" applyFill="1" applyAlignment="1">
      <alignment vertical="center"/>
    </xf>
    <xf numFmtId="0" fontId="22" fillId="0" borderId="0" xfId="65" applyFont="1" applyFill="1">
      <alignment horizontal="center" vertical="center"/>
    </xf>
    <xf numFmtId="2" fontId="23" fillId="0" borderId="0" xfId="73" applyNumberFormat="1" applyFont="1" applyFill="1" applyBorder="1" applyAlignment="1">
      <alignment horizontal="right" vertical="center" shrinkToFit="1"/>
    </xf>
    <xf numFmtId="0" fontId="23" fillId="0" borderId="0" xfId="67" applyFont="1" applyFill="1">
      <alignment horizontal="right" vertical="center"/>
    </xf>
    <xf numFmtId="10" fontId="41" fillId="0" borderId="19" xfId="3" applyNumberFormat="1" applyFont="1" applyFill="1" applyBorder="1" applyAlignment="1">
      <alignment horizontal="right" vertical="center"/>
    </xf>
    <xf numFmtId="10" fontId="41" fillId="0" borderId="1" xfId="3" applyNumberFormat="1" applyFont="1" applyFill="1" applyBorder="1" applyAlignment="1">
      <alignment horizontal="right" vertical="center"/>
    </xf>
    <xf numFmtId="177" fontId="23" fillId="0" borderId="1" xfId="55" applyNumberFormat="1" applyFont="1" applyFill="1" applyBorder="1">
      <alignment horizontal="left" vertical="center"/>
    </xf>
    <xf numFmtId="0" fontId="20" fillId="0" borderId="0" xfId="52" applyFont="1" applyFill="1" applyAlignment="1">
      <alignment vertical="center"/>
    </xf>
    <xf numFmtId="0" fontId="22" fillId="0" borderId="0" xfId="52" applyFont="1" applyFill="1" applyAlignment="1">
      <alignment horizontal="center" vertical="center"/>
    </xf>
    <xf numFmtId="0" fontId="20" fillId="0" borderId="5" xfId="52" applyFont="1" applyFill="1" applyBorder="1" applyAlignment="1">
      <alignment horizontal="center" vertical="center"/>
    </xf>
    <xf numFmtId="0" fontId="20" fillId="0" borderId="6" xfId="52" applyFont="1" applyFill="1" applyBorder="1" applyAlignment="1">
      <alignment horizontal="center" vertical="center" wrapText="1"/>
    </xf>
    <xf numFmtId="0" fontId="24" fillId="0" borderId="6" xfId="52" applyFont="1" applyFill="1" applyBorder="1" applyAlignment="1">
      <alignment horizontal="center" vertical="center" wrapText="1"/>
    </xf>
    <xf numFmtId="0" fontId="24" fillId="0" borderId="2" xfId="52" applyFont="1" applyFill="1" applyBorder="1" applyAlignment="1">
      <alignment horizontal="center" vertical="center" wrapText="1"/>
    </xf>
    <xf numFmtId="0" fontId="24" fillId="0" borderId="3" xfId="52" applyFont="1" applyFill="1" applyBorder="1" applyAlignment="1">
      <alignment horizontal="center" vertical="center" wrapText="1"/>
    </xf>
    <xf numFmtId="0" fontId="24" fillId="0" borderId="4" xfId="52" applyFont="1" applyFill="1" applyBorder="1" applyAlignment="1">
      <alignment horizontal="center" vertical="center" wrapText="1"/>
    </xf>
    <xf numFmtId="0" fontId="24" fillId="0" borderId="7" xfId="52" applyFont="1" applyFill="1" applyBorder="1" applyAlignment="1">
      <alignment horizontal="center" vertical="center" wrapText="1"/>
    </xf>
    <xf numFmtId="0" fontId="24" fillId="0" borderId="5" xfId="52" applyFont="1" applyFill="1" applyBorder="1" applyAlignment="1">
      <alignment horizontal="center" vertical="center" wrapText="1"/>
    </xf>
    <xf numFmtId="0" fontId="24" fillId="0" borderId="5" xfId="53" applyFont="1" applyFill="1" applyBorder="1" applyAlignment="1">
      <alignment horizontal="center" vertical="center" wrapText="1"/>
    </xf>
    <xf numFmtId="0" fontId="24" fillId="0" borderId="5" xfId="52" applyFont="1" applyFill="1" applyBorder="1" applyAlignment="1">
      <alignment vertical="center"/>
    </xf>
    <xf numFmtId="0" fontId="42" fillId="0" borderId="5" xfId="52" applyFont="1" applyFill="1" applyBorder="1" applyAlignment="1">
      <alignment vertical="center"/>
    </xf>
    <xf numFmtId="2" fontId="24" fillId="0" borderId="5" xfId="53" applyNumberFormat="1" applyFont="1" applyFill="1" applyBorder="1" applyAlignment="1">
      <alignment vertical="center" shrinkToFit="1"/>
    </xf>
    <xf numFmtId="2" fontId="24" fillId="0" borderId="5" xfId="52" applyNumberFormat="1" applyFont="1" applyFill="1" applyBorder="1" applyAlignment="1">
      <alignment vertical="center" shrinkToFit="1"/>
    </xf>
    <xf numFmtId="10" fontId="24" fillId="0" borderId="5" xfId="52" applyNumberFormat="1" applyFont="1" applyFill="1" applyBorder="1" applyAlignment="1">
      <alignment vertical="center" shrinkToFit="1"/>
    </xf>
    <xf numFmtId="2" fontId="24" fillId="0" borderId="5" xfId="0" applyNumberFormat="1" applyFont="1" applyFill="1" applyBorder="1" applyAlignment="1">
      <alignment vertical="center" shrinkToFit="1"/>
    </xf>
    <xf numFmtId="0" fontId="24" fillId="0" borderId="5" xfId="52" applyFont="1" applyFill="1" applyBorder="1" applyAlignment="1">
      <alignment horizontal="left" vertical="center"/>
    </xf>
    <xf numFmtId="2" fontId="24" fillId="0" borderId="5" xfId="52" applyNumberFormat="1" applyFont="1" applyFill="1" applyBorder="1" applyAlignment="1">
      <alignment vertical="center"/>
    </xf>
    <xf numFmtId="10" fontId="24" fillId="0" borderId="5" xfId="52" applyNumberFormat="1" applyFont="1" applyFill="1" applyBorder="1" applyAlignment="1">
      <alignment vertical="center"/>
    </xf>
    <xf numFmtId="0" fontId="8" fillId="0" borderId="5" xfId="52" applyFont="1" applyFill="1" applyBorder="1" applyAlignment="1">
      <alignment vertical="center"/>
    </xf>
    <xf numFmtId="0" fontId="8" fillId="0" borderId="5" xfId="52" applyFont="1" applyFill="1" applyBorder="1" applyAlignment="1">
      <alignment horizontal="left" vertical="center"/>
    </xf>
    <xf numFmtId="0" fontId="0" fillId="0" borderId="5" xfId="0" applyFont="1" applyFill="1" applyBorder="1">
      <alignment vertical="center"/>
    </xf>
    <xf numFmtId="2" fontId="18" fillId="0" borderId="5" xfId="0" applyNumberFormat="1" applyFont="1" applyFill="1" applyBorder="1">
      <alignment vertical="center"/>
    </xf>
    <xf numFmtId="10" fontId="24" fillId="0" borderId="5" xfId="0" applyNumberFormat="1" applyFont="1" applyFill="1" applyBorder="1">
      <alignment vertical="center"/>
    </xf>
    <xf numFmtId="0" fontId="42" fillId="0" borderId="5" xfId="52" applyFont="1" applyFill="1" applyBorder="1" applyAlignment="1">
      <alignment horizontal="center" vertical="center" indent="4"/>
    </xf>
    <xf numFmtId="0" fontId="23" fillId="0" borderId="8" xfId="52" applyFont="1" applyFill="1" applyBorder="1" applyAlignment="1">
      <alignment horizontal="right" vertical="center"/>
    </xf>
    <xf numFmtId="0" fontId="24" fillId="0" borderId="8" xfId="52" applyFont="1" applyFill="1" applyBorder="1" applyAlignment="1">
      <alignment horizontal="right" vertical="center"/>
    </xf>
    <xf numFmtId="10" fontId="18" fillId="0" borderId="5" xfId="0" applyNumberFormat="1" applyFont="1" applyFill="1" applyBorder="1">
      <alignment vertical="center"/>
    </xf>
    <xf numFmtId="0" fontId="41" fillId="0" borderId="5"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4" xfId="0" applyFont="1" applyFill="1" applyBorder="1" applyAlignment="1">
      <alignment horizontal="center" vertical="center"/>
    </xf>
    <xf numFmtId="10" fontId="23" fillId="0" borderId="5" xfId="73" applyNumberFormat="1" applyFont="1" applyFill="1" applyBorder="1" applyAlignment="1">
      <alignment vertical="center" shrinkToFit="1"/>
    </xf>
    <xf numFmtId="0" fontId="23" fillId="0" borderId="19" xfId="68" applyNumberFormat="1" applyFont="1" applyFill="1" applyBorder="1" applyAlignment="1">
      <alignment horizontal="left" vertical="center"/>
    </xf>
    <xf numFmtId="0" fontId="23" fillId="0" borderId="19" xfId="69" applyFont="1" applyFill="1" applyBorder="1">
      <alignment vertical="center"/>
    </xf>
    <xf numFmtId="2" fontId="23" fillId="0" borderId="19" xfId="0" applyNumberFormat="1" applyFont="1" applyFill="1" applyBorder="1" applyAlignment="1">
      <alignment vertical="center" shrinkToFit="1"/>
    </xf>
    <xf numFmtId="2" fontId="23" fillId="0" borderId="19" xfId="73" applyNumberFormat="1" applyFont="1" applyFill="1" applyBorder="1" applyAlignment="1">
      <alignment vertical="center" shrinkToFit="1"/>
    </xf>
    <xf numFmtId="2" fontId="23" fillId="0" borderId="1" xfId="0" applyNumberFormat="1" applyFont="1" applyFill="1" applyBorder="1" applyAlignment="1">
      <alignment vertical="center" shrinkToFit="1"/>
    </xf>
    <xf numFmtId="0" fontId="43" fillId="0" borderId="0" xfId="0" applyNumberFormat="1" applyFont="1" applyFill="1">
      <alignment vertical="center"/>
    </xf>
    <xf numFmtId="0" fontId="20" fillId="0" borderId="0" xfId="50" applyFont="1" applyFill="1" applyAlignment="1">
      <alignment vertical="center"/>
    </xf>
    <xf numFmtId="0" fontId="12" fillId="0" borderId="0" xfId="50" applyFont="1" applyFill="1" applyAlignment="1">
      <alignment vertical="center"/>
    </xf>
    <xf numFmtId="0" fontId="12" fillId="0" borderId="0" xfId="50" applyFont="1" applyFill="1" applyAlignment="1">
      <alignment vertical="center" wrapText="1"/>
    </xf>
    <xf numFmtId="0" fontId="22" fillId="0" borderId="0" xfId="50" applyFont="1" applyFill="1" applyAlignment="1">
      <alignment horizontal="center" vertical="center"/>
    </xf>
    <xf numFmtId="0" fontId="22" fillId="0" borderId="0" xfId="50" applyFont="1" applyFill="1" applyAlignment="1">
      <alignment horizontal="center" vertical="center" wrapText="1"/>
    </xf>
    <xf numFmtId="0" fontId="44" fillId="0" borderId="8" xfId="50" applyFont="1" applyFill="1" applyBorder="1" applyAlignment="1">
      <alignment horizontal="right" vertical="center" wrapText="1"/>
    </xf>
    <xf numFmtId="0" fontId="29" fillId="0" borderId="2" xfId="50" applyFont="1" applyFill="1" applyBorder="1" applyAlignment="1">
      <alignment horizontal="center" vertical="center"/>
    </xf>
    <xf numFmtId="0" fontId="29" fillId="0" borderId="4" xfId="50" applyFont="1" applyFill="1" applyBorder="1" applyAlignment="1">
      <alignment horizontal="center" vertical="center"/>
    </xf>
    <xf numFmtId="0" fontId="29" fillId="0" borderId="6" xfId="50" applyFont="1" applyFill="1" applyBorder="1" applyAlignment="1">
      <alignment horizontal="center" vertical="center" wrapText="1"/>
    </xf>
    <xf numFmtId="0" fontId="29" fillId="0" borderId="2" xfId="50" applyFont="1" applyFill="1" applyBorder="1" applyAlignment="1">
      <alignment horizontal="center" vertical="center" wrapText="1"/>
    </xf>
    <xf numFmtId="0" fontId="29" fillId="0" borderId="3" xfId="50" applyFont="1" applyFill="1" applyBorder="1" applyAlignment="1">
      <alignment horizontal="center" vertical="center" wrapText="1"/>
    </xf>
    <xf numFmtId="0" fontId="29" fillId="0" borderId="4" xfId="50" applyFont="1" applyFill="1" applyBorder="1" applyAlignment="1">
      <alignment horizontal="center" vertical="center" wrapText="1"/>
    </xf>
    <xf numFmtId="0" fontId="29" fillId="0" borderId="5" xfId="50" applyFont="1" applyFill="1" applyBorder="1" applyAlignment="1">
      <alignment horizontal="center" vertical="center"/>
    </xf>
    <xf numFmtId="0" fontId="29" fillId="0" borderId="7" xfId="50" applyFont="1" applyFill="1" applyBorder="1" applyAlignment="1">
      <alignment horizontal="center" vertical="center"/>
    </xf>
    <xf numFmtId="0" fontId="29" fillId="0" borderId="5" xfId="50" applyFont="1" applyFill="1" applyBorder="1" applyAlignment="1">
      <alignment horizontal="center" vertical="center" wrapText="1"/>
    </xf>
    <xf numFmtId="0" fontId="29" fillId="0" borderId="5" xfId="51" applyFont="1" applyFill="1" applyBorder="1" applyAlignment="1">
      <alignment horizontal="center" vertical="center"/>
    </xf>
    <xf numFmtId="0" fontId="45" fillId="0" borderId="5" xfId="50" applyFont="1" applyFill="1" applyBorder="1" applyAlignment="1">
      <alignment horizontal="left" vertical="center"/>
    </xf>
    <xf numFmtId="0" fontId="45" fillId="0" borderId="5" xfId="50" applyFont="1" applyFill="1" applyBorder="1" applyAlignment="1">
      <alignment vertical="center"/>
    </xf>
    <xf numFmtId="2" fontId="45" fillId="0" borderId="5" xfId="50" applyNumberFormat="1" applyFont="1" applyFill="1" applyBorder="1" applyAlignment="1">
      <alignment vertical="center" shrinkToFit="1"/>
    </xf>
    <xf numFmtId="10" fontId="46" fillId="0" borderId="5" xfId="50" applyNumberFormat="1" applyFont="1" applyFill="1" applyBorder="1" applyAlignment="1">
      <alignment vertical="center" shrinkToFit="1"/>
    </xf>
    <xf numFmtId="0" fontId="43" fillId="0" borderId="5" xfId="50" applyFont="1" applyFill="1" applyBorder="1" applyAlignment="1">
      <alignment horizontal="left" vertical="center"/>
    </xf>
    <xf numFmtId="0" fontId="43" fillId="0" borderId="5" xfId="50" applyFont="1" applyFill="1" applyBorder="1" applyAlignment="1">
      <alignment vertical="center"/>
    </xf>
    <xf numFmtId="2" fontId="43" fillId="0" borderId="5" xfId="50" applyNumberFormat="1" applyFont="1" applyFill="1" applyBorder="1" applyAlignment="1">
      <alignment vertical="center" shrinkToFit="1"/>
    </xf>
    <xf numFmtId="10" fontId="43" fillId="0" borderId="5" xfId="50" applyNumberFormat="1" applyFont="1" applyFill="1" applyBorder="1" applyAlignment="1">
      <alignment vertical="center" shrinkToFit="1"/>
    </xf>
    <xf numFmtId="2" fontId="43" fillId="0" borderId="0" xfId="50" applyNumberFormat="1" applyFont="1" applyFill="1" applyAlignment="1">
      <alignment vertical="center" shrinkToFit="1"/>
    </xf>
    <xf numFmtId="2" fontId="46" fillId="0" borderId="5" xfId="50" applyNumberFormat="1" applyFont="1" applyFill="1" applyBorder="1" applyAlignment="1">
      <alignment vertical="center" shrinkToFit="1"/>
    </xf>
    <xf numFmtId="10" fontId="45" fillId="0" borderId="5" xfId="50" applyNumberFormat="1" applyFont="1" applyFill="1" applyBorder="1" applyAlignment="1">
      <alignment vertical="center" shrinkToFit="1"/>
    </xf>
    <xf numFmtId="0" fontId="45" fillId="0" borderId="2" xfId="50" applyFont="1" applyFill="1" applyBorder="1" applyAlignment="1">
      <alignment vertical="center"/>
    </xf>
    <xf numFmtId="0" fontId="45" fillId="0" borderId="4" xfId="50" applyFont="1" applyFill="1" applyBorder="1" applyAlignment="1">
      <alignment vertical="center"/>
    </xf>
    <xf numFmtId="0" fontId="47" fillId="0" borderId="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0" fillId="0" borderId="0" xfId="0" applyFill="1" applyBorder="1" applyAlignment="1">
      <alignment vertical="center"/>
    </xf>
    <xf numFmtId="0" fontId="50" fillId="0" borderId="0" xfId="0" applyFont="1" applyFill="1" applyBorder="1" applyAlignment="1">
      <alignment horizontal="center" vertical="center"/>
    </xf>
  </cellXfs>
  <cellStyles count="12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收入表___builtInStyle100" xfId="49"/>
    <cellStyle name="一般公共预算收入表_常规 4" xfId="50"/>
    <cellStyle name="一般公共预算收入表_常规 5" xfId="51"/>
    <cellStyle name="一般公共预算收支平衡表_常规 4" xfId="52"/>
    <cellStyle name="一般公共预算收支平衡表_常规 5" xfId="53"/>
    <cellStyle name="一般公共预算支出表___builtInStyle100" xfId="54"/>
    <cellStyle name="一般公共预算支出表___builtInStyle101" xfId="55"/>
    <cellStyle name="一般公共预算支出表___builtInStyle102" xfId="56"/>
    <cellStyle name="一般公共预算支出表___builtInStyle103" xfId="57"/>
    <cellStyle name="一般公共预算支出表___builtInStyle106" xfId="58"/>
    <cellStyle name="一般公共预算支出表___builtInStyle107" xfId="59"/>
    <cellStyle name="一般公共预算支出表___builtInStyle109" xfId="60"/>
    <cellStyle name="一般公共预算支出表___builtInStyle110" xfId="61"/>
    <cellStyle name="一般公共预算支出表___builtInStyle111" xfId="62"/>
    <cellStyle name="一般公共预算支出表___builtInStyle80" xfId="63"/>
    <cellStyle name="一般公共预算支出表___builtInStyle81" xfId="64"/>
    <cellStyle name="一般公共预算支出表___builtInStyle82" xfId="65"/>
    <cellStyle name="一般公共预算支出表___builtInStyle83" xfId="66"/>
    <cellStyle name="一般公共预算支出表___builtInStyle84" xfId="67"/>
    <cellStyle name="一般公共预算支出表___builtInStyle95" xfId="68"/>
    <cellStyle name="一般公共预算支出表___builtInStyle96" xfId="69"/>
    <cellStyle name="一般公共预算支出表___builtInStyle97" xfId="70"/>
    <cellStyle name="一般公共预算支出表___builtInStyle98" xfId="71"/>
    <cellStyle name="一般公共预算支出表___builtInStyle99" xfId="72"/>
    <cellStyle name="一般公共预算支出表_常规 4" xfId="73"/>
    <cellStyle name="政府性基金预算收支表___builtInStyle80" xfId="74"/>
    <cellStyle name="政府性基金预算收支表___builtInStyle81" xfId="75"/>
    <cellStyle name="政府性基金预算收支表___builtInStyle82" xfId="76"/>
    <cellStyle name="政府性基金预算收支表___builtInStyle83" xfId="77"/>
    <cellStyle name="政府性基金预算收支表___builtInStyle87" xfId="78"/>
    <cellStyle name="政府性基金预算收支表___builtInStyle88" xfId="79"/>
    <cellStyle name="政府性基金预算收支表_常规 5" xfId="80"/>
    <cellStyle name="政府性基金预算收支表_常规 4" xfId="81"/>
    <cellStyle name="政府性基金预算收支表___builtInStyle92" xfId="82"/>
    <cellStyle name="政府性基金预算收支表___builtInStyle93" xfId="83"/>
    <cellStyle name="政府性基金预算收支表___builtInStyle94" xfId="84"/>
    <cellStyle name="政府性基金预算收支表___builtInStyle98" xfId="85"/>
    <cellStyle name="政府性基金预算收支表___builtInStyle101" xfId="86"/>
    <cellStyle name="政府性基金预算收支表___builtInStyle102" xfId="87"/>
    <cellStyle name="政府性基金预算收支表___builtInStyle104" xfId="88"/>
    <cellStyle name="政府性基金预算收支表___builtInStyle105" xfId="89"/>
    <cellStyle name="政府性基金预算收支表___builtInStyle106" xfId="90"/>
    <cellStyle name="政府性基金预算收支表___builtInStyle111" xfId="91"/>
    <cellStyle name="政府性基金预算收支表___builtInStyle112" xfId="92"/>
    <cellStyle name="政府性基金预算收支表___builtInStyle113" xfId="93"/>
    <cellStyle name="政府性基金预算收支表___builtInStyle115" xfId="94"/>
    <cellStyle name="政府性基金预算收支表___builtInStyle116" xfId="95"/>
    <cellStyle name="政府性基金预算收支表___builtInStyle117" xfId="96"/>
    <cellStyle name="政府性基金预算收支表___builtInStyle119" xfId="97"/>
    <cellStyle name="表十二之二（其它收入录入表）___builtInStyle91" xfId="98"/>
    <cellStyle name="表十二之二（其它收入录入表）___builtInStyle92" xfId="99"/>
    <cellStyle name="表十二之二（其它收入录入表）___builtInStyle93" xfId="100"/>
    <cellStyle name="表十二之二（其它收入录入表）___builtInStyle94" xfId="101"/>
    <cellStyle name="表十二之二（其它收入录入表）___builtInStyle102" xfId="102"/>
    <cellStyle name="表十二之二（其它收入录入表）___builtInStyle104" xfId="103"/>
    <cellStyle name="表十二之二（其它收入录入表）_常规 2 4" xfId="104"/>
    <cellStyle name="表十二之二（其它收入录入表）___builtInStyle97" xfId="105"/>
    <cellStyle name="表十二之二（其它收入录入表）___builtInStyle100_5" xfId="106"/>
    <cellStyle name="表十二之二（其它收入录入表）___builtInStyle101_5" xfId="107"/>
    <cellStyle name="表十三之二（其它支出录入表）_常规 2 4" xfId="108"/>
    <cellStyle name="表十三之二（其它支出录入表）___builtInStyle97" xfId="109"/>
    <cellStyle name="表十三之二（其它支出录入表）___builtInStyle100_10" xfId="110"/>
    <cellStyle name="表十三之二（其它支出录入表）___builtInStyle101_10" xfId="111"/>
    <cellStyle name="表十一（汇总表）_常规 2 4" xfId="112"/>
    <cellStyle name="Normal" xfId="113"/>
    <cellStyle name="常规_政府预算表" xfId="114"/>
    <cellStyle name="常规_2017政府预算表" xfId="115"/>
    <cellStyle name="常规 3 2" xfId="116"/>
    <cellStyle name="表九之三（其它收支录入表）___builtInStyle63" xfId="117"/>
    <cellStyle name="常规_Sheet1" xfId="118"/>
    <cellStyle name="常规_Sheet2" xfId="119"/>
    <cellStyle name="常规 2" xfId="120"/>
    <cellStyle name="常规 2 2" xfId="12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eetMetadata" Target="metadata.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0\2020&#24180;&#25351;&#26631;\&#24037;&#36164;\001\2007&#24180;&#24037;&#36164;\11&#26376;\2007-10\2007-10\&#28165;&#27827;\2004&#24180;12&#26376;3&#26085;&#20013;&#21320;&#25253;&#26397;&#38451;\&#26412;&#32423;&#19978;&#25253;\&#21335;&#34903;&#34903;&#3694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0\2020&#24180;&#25351;&#26631;\&#24037;&#36164;\001\2007&#24180;&#24037;&#36164;\11&#26376;\2007-10\2007-10\&#28165;&#27827;\2004&#24180;12&#26376;3&#26085;&#20013;&#21320;&#25253;&#26397;&#38451;\&#26412;&#32423;&#19978;&#25253;\&#21335;&#34903;&#34903;&#3694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zoomScaleSheetLayoutView="60" workbookViewId="0">
      <selection activeCell="C38" sqref="C38"/>
    </sheetView>
  </sheetViews>
  <sheetFormatPr defaultColWidth="9" defaultRowHeight="13.5" outlineLevelCol="7"/>
  <cols>
    <col min="1" max="9" width="20.5" style="273" customWidth="1"/>
    <col min="10" max="16384" width="9" style="273"/>
  </cols>
  <sheetData>
    <row r="1" spans="1:8">
      <c r="A1" s="274" t="s">
        <v>0</v>
      </c>
      <c r="B1" s="274"/>
      <c r="C1" s="274"/>
      <c r="D1" s="274"/>
      <c r="E1" s="274"/>
      <c r="F1" s="274"/>
      <c r="G1" s="274"/>
      <c r="H1" s="274"/>
    </row>
    <row r="2" spans="1:8">
      <c r="A2" s="274"/>
      <c r="B2" s="274"/>
      <c r="C2" s="274"/>
      <c r="D2" s="274"/>
      <c r="E2" s="274"/>
      <c r="F2" s="274"/>
      <c r="G2" s="274"/>
      <c r="H2" s="274"/>
    </row>
    <row r="3" spans="1:8">
      <c r="A3" s="274"/>
      <c r="B3" s="274"/>
      <c r="C3" s="274"/>
      <c r="D3" s="274"/>
      <c r="E3" s="274"/>
      <c r="F3" s="274"/>
      <c r="G3" s="274"/>
      <c r="H3" s="274"/>
    </row>
    <row r="4" spans="1:8">
      <c r="A4" s="274"/>
      <c r="B4" s="274"/>
      <c r="C4" s="274"/>
      <c r="D4" s="274"/>
      <c r="E4" s="274"/>
      <c r="F4" s="274"/>
      <c r="G4" s="274"/>
      <c r="H4" s="274"/>
    </row>
    <row r="5" spans="1:8">
      <c r="A5" s="274"/>
      <c r="B5" s="274"/>
      <c r="C5" s="274"/>
      <c r="D5" s="274"/>
      <c r="E5" s="274"/>
      <c r="F5" s="274"/>
      <c r="G5" s="274"/>
      <c r="H5" s="274"/>
    </row>
    <row r="6" spans="1:8">
      <c r="A6" s="274"/>
      <c r="B6" s="274"/>
      <c r="C6" s="274"/>
      <c r="D6" s="274"/>
      <c r="E6" s="274"/>
      <c r="F6" s="274"/>
      <c r="G6" s="274"/>
      <c r="H6" s="274"/>
    </row>
    <row r="7" spans="1:8">
      <c r="A7" s="274"/>
      <c r="B7" s="274"/>
      <c r="C7" s="274"/>
      <c r="D7" s="274"/>
      <c r="E7" s="274"/>
      <c r="F7" s="274"/>
      <c r="G7" s="274"/>
      <c r="H7" s="274"/>
    </row>
    <row r="8" spans="1:8">
      <c r="A8" s="274"/>
      <c r="B8" s="274"/>
      <c r="C8" s="274"/>
      <c r="D8" s="274"/>
      <c r="E8" s="274"/>
      <c r="F8" s="274"/>
      <c r="G8" s="274"/>
      <c r="H8" s="274"/>
    </row>
    <row r="9" spans="1:8">
      <c r="A9" s="274"/>
      <c r="B9" s="274"/>
      <c r="C9" s="274"/>
      <c r="D9" s="274"/>
      <c r="E9" s="274"/>
      <c r="F9" s="274"/>
      <c r="G9" s="274"/>
      <c r="H9" s="274"/>
    </row>
    <row r="10" spans="1:8">
      <c r="A10" s="274"/>
      <c r="B10" s="274"/>
      <c r="C10" s="274"/>
      <c r="D10" s="274"/>
      <c r="E10" s="274"/>
      <c r="F10" s="274"/>
      <c r="G10" s="274"/>
      <c r="H10" s="274"/>
    </row>
    <row r="11" spans="1:8">
      <c r="A11" s="274"/>
      <c r="B11" s="274"/>
      <c r="C11" s="274"/>
      <c r="D11" s="274"/>
      <c r="E11" s="274"/>
      <c r="F11" s="274"/>
      <c r="G11" s="274"/>
      <c r="H11" s="274"/>
    </row>
    <row r="12" spans="1:8">
      <c r="A12" s="274"/>
      <c r="B12" s="274"/>
      <c r="C12" s="274"/>
      <c r="D12" s="274"/>
      <c r="E12" s="274"/>
      <c r="F12" s="274"/>
      <c r="G12" s="274"/>
      <c r="H12" s="274"/>
    </row>
    <row r="13" spans="1:8">
      <c r="A13" s="274"/>
      <c r="B13" s="274"/>
      <c r="C13" s="274"/>
      <c r="D13" s="274"/>
      <c r="E13" s="274"/>
      <c r="F13" s="274"/>
      <c r="G13" s="274"/>
      <c r="H13" s="274"/>
    </row>
    <row r="14" spans="1:8">
      <c r="A14" s="274"/>
      <c r="B14" s="274"/>
      <c r="C14" s="274"/>
      <c r="D14" s="274"/>
      <c r="E14" s="274"/>
      <c r="F14" s="274"/>
      <c r="G14" s="274"/>
      <c r="H14" s="274"/>
    </row>
    <row r="15" spans="1:8">
      <c r="A15" s="274"/>
      <c r="B15" s="274"/>
      <c r="C15" s="274"/>
      <c r="D15" s="274"/>
      <c r="E15" s="274"/>
      <c r="F15" s="274"/>
      <c r="G15" s="274"/>
      <c r="H15" s="274"/>
    </row>
    <row r="16" spans="1:8">
      <c r="A16" s="274"/>
      <c r="B16" s="274"/>
      <c r="C16" s="274"/>
      <c r="D16" s="274"/>
      <c r="E16" s="274"/>
      <c r="F16" s="274"/>
      <c r="G16" s="274"/>
      <c r="H16" s="274"/>
    </row>
    <row r="17" spans="1:8">
      <c r="A17" s="274"/>
      <c r="B17" s="274"/>
      <c r="C17" s="274"/>
      <c r="D17" s="274"/>
      <c r="E17" s="274"/>
      <c r="F17" s="274"/>
      <c r="G17" s="274"/>
      <c r="H17" s="274"/>
    </row>
    <row r="18" spans="1:8">
      <c r="A18" s="274"/>
      <c r="B18" s="274"/>
      <c r="C18" s="274"/>
      <c r="D18" s="274"/>
      <c r="E18" s="274"/>
      <c r="F18" s="274"/>
      <c r="G18" s="274"/>
      <c r="H18" s="274"/>
    </row>
    <row r="19" spans="1:8">
      <c r="A19" s="274"/>
      <c r="B19" s="274"/>
      <c r="C19" s="274"/>
      <c r="D19" s="274"/>
      <c r="E19" s="274"/>
      <c r="F19" s="274"/>
      <c r="G19" s="274"/>
      <c r="H19" s="274"/>
    </row>
    <row r="20" spans="1:8">
      <c r="A20" s="274"/>
      <c r="B20" s="274"/>
      <c r="C20" s="274"/>
      <c r="D20" s="274"/>
      <c r="E20" s="274"/>
      <c r="F20" s="274"/>
      <c r="G20" s="274"/>
      <c r="H20" s="274"/>
    </row>
    <row r="21" spans="1:8">
      <c r="A21" s="274"/>
      <c r="B21" s="274"/>
      <c r="C21" s="274"/>
      <c r="D21" s="274"/>
      <c r="E21" s="274"/>
      <c r="F21" s="274"/>
      <c r="G21" s="274"/>
      <c r="H21" s="274"/>
    </row>
    <row r="22" spans="1:8">
      <c r="A22" s="274"/>
      <c r="B22" s="274"/>
      <c r="C22" s="274"/>
      <c r="D22" s="274"/>
      <c r="E22" s="274"/>
      <c r="F22" s="274"/>
      <c r="G22" s="274"/>
      <c r="H22" s="274"/>
    </row>
    <row r="23" spans="1:8">
      <c r="A23" s="274"/>
      <c r="B23" s="274"/>
      <c r="C23" s="274"/>
      <c r="D23" s="274"/>
      <c r="E23" s="274"/>
      <c r="F23" s="274"/>
      <c r="G23" s="274"/>
      <c r="H23" s="274"/>
    </row>
    <row r="24" spans="1:8">
      <c r="A24" s="274"/>
      <c r="B24" s="274"/>
      <c r="C24" s="274"/>
      <c r="D24" s="274"/>
      <c r="E24" s="274"/>
      <c r="F24" s="274"/>
      <c r="G24" s="274"/>
      <c r="H24" s="274"/>
    </row>
    <row r="25" spans="1:8">
      <c r="A25" s="274"/>
      <c r="B25" s="274"/>
      <c r="C25" s="274"/>
      <c r="D25" s="274"/>
      <c r="E25" s="274"/>
      <c r="F25" s="274"/>
      <c r="G25" s="274"/>
      <c r="H25" s="274"/>
    </row>
    <row r="26" spans="1:8">
      <c r="A26" s="274"/>
      <c r="B26" s="274"/>
      <c r="C26" s="274"/>
      <c r="D26" s="274"/>
      <c r="E26" s="274"/>
      <c r="F26" s="274"/>
      <c r="G26" s="274"/>
      <c r="H26" s="274"/>
    </row>
    <row r="27" spans="1:8">
      <c r="A27" s="274"/>
      <c r="B27" s="274"/>
      <c r="C27" s="274"/>
      <c r="D27" s="274"/>
      <c r="E27" s="274"/>
      <c r="F27" s="274"/>
      <c r="G27" s="274"/>
      <c r="H27" s="274"/>
    </row>
    <row r="28" spans="1:8">
      <c r="A28" s="274"/>
      <c r="B28" s="274"/>
      <c r="C28" s="274"/>
      <c r="D28" s="274"/>
      <c r="E28" s="274"/>
      <c r="F28" s="274"/>
      <c r="G28" s="274"/>
      <c r="H28" s="274"/>
    </row>
    <row r="29" spans="1:8">
      <c r="A29" s="274"/>
      <c r="B29" s="274"/>
      <c r="C29" s="274"/>
      <c r="D29" s="274"/>
      <c r="E29" s="274"/>
      <c r="F29" s="274"/>
      <c r="G29" s="274"/>
      <c r="H29" s="274"/>
    </row>
    <row r="30" spans="1:8">
      <c r="A30" s="274"/>
      <c r="B30" s="274"/>
      <c r="C30" s="274"/>
      <c r="D30" s="274"/>
      <c r="E30" s="274"/>
      <c r="F30" s="274"/>
      <c r="G30" s="274"/>
      <c r="H30" s="274"/>
    </row>
    <row r="31" spans="1:8">
      <c r="A31" s="274"/>
      <c r="B31" s="274"/>
      <c r="C31" s="274"/>
      <c r="D31" s="274"/>
      <c r="E31" s="274"/>
      <c r="F31" s="274"/>
      <c r="G31" s="274"/>
      <c r="H31" s="274"/>
    </row>
  </sheetData>
  <mergeCells count="1">
    <mergeCell ref="A1:H31"/>
  </mergeCells>
  <pageMargins left="0.7" right="0.7" top="0.75" bottom="0.75" header="0.3" footer="0.3"/>
  <pageSetup paperSize="9" scale="76"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zoomScaleSheetLayoutView="60" workbookViewId="0">
      <selection activeCell="A25" sqref="A25"/>
    </sheetView>
  </sheetViews>
  <sheetFormatPr defaultColWidth="9" defaultRowHeight="14.25"/>
  <cols>
    <col min="1" max="1" width="117.375" style="270" customWidth="1"/>
    <col min="2" max="16384" width="9" style="270"/>
  </cols>
  <sheetData>
    <row r="1" ht="48.75" customHeight="1" spans="1:1">
      <c r="A1" s="271" t="s">
        <v>1</v>
      </c>
    </row>
    <row r="2" s="268" customFormat="1" ht="27.95" customHeight="1" spans="1:1">
      <c r="A2" s="272" t="s">
        <v>2</v>
      </c>
    </row>
    <row r="3" s="268" customFormat="1" ht="27.95" customHeight="1" spans="1:1">
      <c r="A3" s="272" t="s">
        <v>3</v>
      </c>
    </row>
    <row r="4" s="268" customFormat="1" ht="27.95" customHeight="1" spans="1:1">
      <c r="A4" s="272" t="s">
        <v>4</v>
      </c>
    </row>
    <row r="5" s="268" customFormat="1" ht="27.95" customHeight="1" spans="1:1">
      <c r="A5" s="272" t="s">
        <v>5</v>
      </c>
    </row>
    <row r="6" s="268" customFormat="1" ht="27.95" customHeight="1" spans="1:1">
      <c r="A6" s="272" t="s">
        <v>6</v>
      </c>
    </row>
    <row r="7" s="268" customFormat="1" ht="27.95" customHeight="1" spans="1:1">
      <c r="A7" s="272" t="s">
        <v>7</v>
      </c>
    </row>
    <row r="8" s="268" customFormat="1" ht="27.95" customHeight="1" spans="1:1">
      <c r="A8" s="272" t="s">
        <v>8</v>
      </c>
    </row>
    <row r="9" s="268" customFormat="1" ht="27.95" customHeight="1" spans="1:1">
      <c r="A9" s="272" t="s">
        <v>9</v>
      </c>
    </row>
    <row r="10" s="268" customFormat="1" ht="27.95" customHeight="1" spans="1:1">
      <c r="A10" s="272" t="s">
        <v>10</v>
      </c>
    </row>
    <row r="11" s="268" customFormat="1" ht="27.95" customHeight="1" spans="1:1">
      <c r="A11" s="272" t="s">
        <v>11</v>
      </c>
    </row>
    <row r="12" s="268" customFormat="1" ht="27.95" customHeight="1" spans="1:1">
      <c r="A12" s="272" t="s">
        <v>12</v>
      </c>
    </row>
    <row r="13" s="268" customFormat="1" ht="27.95" customHeight="1" spans="1:1">
      <c r="A13" s="272" t="s">
        <v>13</v>
      </c>
    </row>
    <row r="14" s="269" customFormat="1" ht="27.95" customHeight="1" spans="1:1">
      <c r="A14" s="272" t="s">
        <v>14</v>
      </c>
    </row>
    <row r="15" s="268" customFormat="1" ht="27.95" customHeight="1" spans="1:1">
      <c r="A15" s="272" t="s">
        <v>15</v>
      </c>
    </row>
    <row r="16" ht="27.95" customHeight="1" spans="1:1">
      <c r="A16" s="272" t="s">
        <v>16</v>
      </c>
    </row>
    <row r="17" ht="27.95" customHeight="1" spans="1:1">
      <c r="A17" s="272" t="s">
        <v>17</v>
      </c>
    </row>
    <row r="18" ht="27.95" customHeight="1" spans="1:1">
      <c r="A18" s="272" t="s">
        <v>18</v>
      </c>
    </row>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workbookViewId="0">
      <selection activeCell="M25" sqref="M25"/>
    </sheetView>
  </sheetViews>
  <sheetFormatPr defaultColWidth="8.75" defaultRowHeight="13.5" customHeight="1" outlineLevelCol="6"/>
  <cols>
    <col min="1" max="1" width="6.375" style="20" customWidth="1"/>
    <col min="2" max="2" width="31.5" style="20" customWidth="1"/>
    <col min="3" max="3" width="13.25" style="20" customWidth="1"/>
    <col min="4" max="4" width="18.5" style="20" customWidth="1"/>
    <col min="5" max="5" width="11.625" style="20" customWidth="1"/>
    <col min="6" max="6" width="16.125" style="20" customWidth="1"/>
    <col min="7" max="7" width="20.25" style="20" customWidth="1"/>
    <col min="8" max="16384" width="8.75" style="20"/>
  </cols>
  <sheetData>
    <row r="1" ht="18" customHeight="1" spans="1:7">
      <c r="A1" s="239" t="s">
        <v>19</v>
      </c>
      <c r="B1" s="240"/>
      <c r="C1" s="241"/>
      <c r="D1" s="241"/>
      <c r="E1" s="241"/>
      <c r="F1" s="241"/>
      <c r="G1" s="241"/>
    </row>
    <row r="2" ht="24" customHeight="1" spans="1:7">
      <c r="A2" s="242" t="s">
        <v>20</v>
      </c>
      <c r="B2" s="242"/>
      <c r="C2" s="243"/>
      <c r="D2" s="243"/>
      <c r="E2" s="243"/>
      <c r="F2" s="243"/>
      <c r="G2" s="243"/>
    </row>
    <row r="3" ht="20.25" customHeight="1" spans="1:7">
      <c r="A3" s="240"/>
      <c r="B3" s="240"/>
      <c r="C3" s="241"/>
      <c r="D3" s="241"/>
      <c r="E3" s="241"/>
      <c r="F3" s="244" t="s">
        <v>21</v>
      </c>
      <c r="G3" s="244"/>
    </row>
    <row r="4" s="175" customFormat="1" spans="1:7">
      <c r="A4" s="245" t="s">
        <v>22</v>
      </c>
      <c r="B4" s="246"/>
      <c r="C4" s="247" t="s">
        <v>23</v>
      </c>
      <c r="D4" s="247" t="s">
        <v>24</v>
      </c>
      <c r="E4" s="248" t="s">
        <v>25</v>
      </c>
      <c r="F4" s="249"/>
      <c r="G4" s="250"/>
    </row>
    <row r="5" s="175" customFormat="1" spans="1:7">
      <c r="A5" s="251" t="s">
        <v>26</v>
      </c>
      <c r="B5" s="251" t="s">
        <v>27</v>
      </c>
      <c r="C5" s="252"/>
      <c r="D5" s="252"/>
      <c r="E5" s="253" t="s">
        <v>28</v>
      </c>
      <c r="F5" s="254" t="s">
        <v>29</v>
      </c>
      <c r="G5" s="254" t="s">
        <v>30</v>
      </c>
    </row>
    <row r="6" s="238" customFormat="1" ht="20.25" customHeight="1" spans="1:7">
      <c r="A6" s="255" t="s">
        <v>31</v>
      </c>
      <c r="B6" s="256" t="s">
        <v>32</v>
      </c>
      <c r="C6" s="257">
        <f>SUM(C7:C21)</f>
        <v>102000</v>
      </c>
      <c r="D6" s="257">
        <f>SUM(D7:D21)</f>
        <v>83300</v>
      </c>
      <c r="E6" s="257">
        <f>SUM(E7:E21)</f>
        <v>99400</v>
      </c>
      <c r="F6" s="258">
        <f t="shared" ref="F6:F32" si="0">IFERROR($E6/C6,)</f>
        <v>0.974509803921569</v>
      </c>
      <c r="G6" s="258">
        <f t="shared" ref="G6:G32" si="1">IFERROR($E6/D6,)</f>
        <v>1.19327731092437</v>
      </c>
    </row>
    <row r="7" s="238" customFormat="1" ht="20.25" customHeight="1" spans="1:7">
      <c r="A7" s="259" t="s">
        <v>33</v>
      </c>
      <c r="B7" s="260" t="s">
        <v>34</v>
      </c>
      <c r="C7" s="261">
        <v>41000</v>
      </c>
      <c r="D7" s="261">
        <v>28200</v>
      </c>
      <c r="E7" s="261">
        <v>44700</v>
      </c>
      <c r="F7" s="262">
        <f t="shared" si="0"/>
        <v>1.09024390243902</v>
      </c>
      <c r="G7" s="262">
        <f t="shared" si="1"/>
        <v>1.58510638297872</v>
      </c>
    </row>
    <row r="8" s="238" customFormat="1" ht="20.25" customHeight="1" spans="1:7">
      <c r="A8" s="259" t="s">
        <v>35</v>
      </c>
      <c r="B8" s="260" t="s">
        <v>36</v>
      </c>
      <c r="C8" s="263">
        <v>6500</v>
      </c>
      <c r="D8" s="261">
        <v>7000</v>
      </c>
      <c r="E8" s="261">
        <v>10400</v>
      </c>
      <c r="F8" s="262">
        <f t="shared" si="0"/>
        <v>1.6</v>
      </c>
      <c r="G8" s="262">
        <f t="shared" si="1"/>
        <v>1.48571428571429</v>
      </c>
    </row>
    <row r="9" s="238" customFormat="1" ht="20.25" customHeight="1" spans="1:7">
      <c r="A9" s="259" t="s">
        <v>37</v>
      </c>
      <c r="B9" s="260" t="s">
        <v>38</v>
      </c>
      <c r="C9" s="261">
        <v>3400</v>
      </c>
      <c r="D9" s="261">
        <v>2200</v>
      </c>
      <c r="E9" s="261">
        <v>4200</v>
      </c>
      <c r="F9" s="262">
        <f t="shared" si="0"/>
        <v>1.23529411764706</v>
      </c>
      <c r="G9" s="262">
        <f t="shared" si="1"/>
        <v>1.90909090909091</v>
      </c>
    </row>
    <row r="10" s="238" customFormat="1" ht="20.25" customHeight="1" spans="1:7">
      <c r="A10" s="259" t="s">
        <v>39</v>
      </c>
      <c r="B10" s="260" t="s">
        <v>40</v>
      </c>
      <c r="C10" s="261">
        <v>6400</v>
      </c>
      <c r="D10" s="261">
        <v>4400</v>
      </c>
      <c r="E10" s="261">
        <v>5500</v>
      </c>
      <c r="F10" s="262">
        <f t="shared" si="0"/>
        <v>0.859375</v>
      </c>
      <c r="G10" s="262">
        <f t="shared" si="1"/>
        <v>1.25</v>
      </c>
    </row>
    <row r="11" s="238" customFormat="1" ht="20.25" customHeight="1" spans="1:7">
      <c r="A11" s="259" t="s">
        <v>41</v>
      </c>
      <c r="B11" s="260" t="s">
        <v>42</v>
      </c>
      <c r="C11" s="261">
        <v>4400</v>
      </c>
      <c r="D11" s="261">
        <v>2750</v>
      </c>
      <c r="E11" s="261">
        <v>4000</v>
      </c>
      <c r="F11" s="262">
        <f t="shared" si="0"/>
        <v>0.909090909090909</v>
      </c>
      <c r="G11" s="262">
        <f t="shared" si="1"/>
        <v>1.45454545454545</v>
      </c>
    </row>
    <row r="12" s="238" customFormat="1" ht="20.25" customHeight="1" spans="1:7">
      <c r="A12" s="259" t="s">
        <v>43</v>
      </c>
      <c r="B12" s="260" t="s">
        <v>44</v>
      </c>
      <c r="C12" s="261">
        <v>6300</v>
      </c>
      <c r="D12" s="261">
        <v>7000</v>
      </c>
      <c r="E12" s="261">
        <v>6000</v>
      </c>
      <c r="F12" s="262">
        <f t="shared" si="0"/>
        <v>0.952380952380952</v>
      </c>
      <c r="G12" s="262">
        <f t="shared" si="1"/>
        <v>0.857142857142857</v>
      </c>
    </row>
    <row r="13" s="238" customFormat="1" ht="20.25" customHeight="1" spans="1:7">
      <c r="A13" s="259" t="s">
        <v>45</v>
      </c>
      <c r="B13" s="260" t="s">
        <v>46</v>
      </c>
      <c r="C13" s="261">
        <v>3700</v>
      </c>
      <c r="D13" s="261">
        <v>2950</v>
      </c>
      <c r="E13" s="261">
        <v>2000</v>
      </c>
      <c r="F13" s="262">
        <f t="shared" si="0"/>
        <v>0.540540540540541</v>
      </c>
      <c r="G13" s="262">
        <f t="shared" si="1"/>
        <v>0.677966101694915</v>
      </c>
    </row>
    <row r="14" s="238" customFormat="1" ht="20.25" customHeight="1" spans="1:7">
      <c r="A14" s="259" t="s">
        <v>47</v>
      </c>
      <c r="B14" s="260" t="s">
        <v>48</v>
      </c>
      <c r="C14" s="261">
        <v>11000</v>
      </c>
      <c r="D14" s="261">
        <v>9800</v>
      </c>
      <c r="E14" s="261">
        <v>10000</v>
      </c>
      <c r="F14" s="262">
        <f t="shared" si="0"/>
        <v>0.909090909090909</v>
      </c>
      <c r="G14" s="262">
        <f t="shared" si="1"/>
        <v>1.02040816326531</v>
      </c>
    </row>
    <row r="15" s="238" customFormat="1" ht="20.25" customHeight="1" spans="1:7">
      <c r="A15" s="259" t="s">
        <v>49</v>
      </c>
      <c r="B15" s="260" t="s">
        <v>50</v>
      </c>
      <c r="C15" s="261">
        <v>3020</v>
      </c>
      <c r="D15" s="261">
        <v>5600</v>
      </c>
      <c r="E15" s="261">
        <v>2200</v>
      </c>
      <c r="F15" s="262">
        <f t="shared" si="0"/>
        <v>0.728476821192053</v>
      </c>
      <c r="G15" s="262">
        <f t="shared" si="1"/>
        <v>0.392857142857143</v>
      </c>
    </row>
    <row r="16" s="238" customFormat="1" ht="20.25" customHeight="1" spans="1:7">
      <c r="A16" s="259" t="s">
        <v>51</v>
      </c>
      <c r="B16" s="260" t="s">
        <v>52</v>
      </c>
      <c r="C16" s="261">
        <v>3000</v>
      </c>
      <c r="D16" s="261">
        <v>1200</v>
      </c>
      <c r="E16" s="261">
        <v>1280</v>
      </c>
      <c r="F16" s="262">
        <f t="shared" si="0"/>
        <v>0.426666666666667</v>
      </c>
      <c r="G16" s="262">
        <f t="shared" si="1"/>
        <v>1.06666666666667</v>
      </c>
    </row>
    <row r="17" s="238" customFormat="1" ht="20.25" customHeight="1" spans="1:7">
      <c r="A17" s="259" t="s">
        <v>53</v>
      </c>
      <c r="B17" s="260" t="s">
        <v>54</v>
      </c>
      <c r="C17" s="261">
        <v>2500</v>
      </c>
      <c r="D17" s="261">
        <v>1350</v>
      </c>
      <c r="E17" s="261">
        <v>1180</v>
      </c>
      <c r="F17" s="262">
        <f t="shared" si="0"/>
        <v>0.472</v>
      </c>
      <c r="G17" s="262">
        <f t="shared" si="1"/>
        <v>0.874074074074074</v>
      </c>
    </row>
    <row r="18" s="238" customFormat="1" ht="20.25" customHeight="1" spans="1:7">
      <c r="A18" s="259" t="s">
        <v>55</v>
      </c>
      <c r="B18" s="260" t="s">
        <v>56</v>
      </c>
      <c r="C18" s="261">
        <v>10000</v>
      </c>
      <c r="D18" s="261">
        <v>10000</v>
      </c>
      <c r="E18" s="261">
        <v>6000</v>
      </c>
      <c r="F18" s="262">
        <f t="shared" si="0"/>
        <v>0.6</v>
      </c>
      <c r="G18" s="262">
        <f t="shared" si="1"/>
        <v>0.6</v>
      </c>
    </row>
    <row r="19" s="238" customFormat="1" ht="20.25" customHeight="1" spans="1:7">
      <c r="A19" s="259" t="s">
        <v>57</v>
      </c>
      <c r="B19" s="260" t="s">
        <v>58</v>
      </c>
      <c r="C19" s="261"/>
      <c r="D19" s="261"/>
      <c r="E19" s="261"/>
      <c r="F19" s="262">
        <f t="shared" si="0"/>
        <v>0</v>
      </c>
      <c r="G19" s="262">
        <f t="shared" si="1"/>
        <v>0</v>
      </c>
    </row>
    <row r="20" s="238" customFormat="1" ht="20.25" customHeight="1" spans="1:7">
      <c r="A20" s="259" t="s">
        <v>59</v>
      </c>
      <c r="B20" s="260" t="s">
        <v>60</v>
      </c>
      <c r="C20" s="261">
        <v>680</v>
      </c>
      <c r="D20" s="261">
        <v>850</v>
      </c>
      <c r="E20" s="261">
        <v>1940</v>
      </c>
      <c r="F20" s="262">
        <f t="shared" si="0"/>
        <v>2.85294117647059</v>
      </c>
      <c r="G20" s="262">
        <f t="shared" si="1"/>
        <v>2.28235294117647</v>
      </c>
    </row>
    <row r="21" s="238" customFormat="1" ht="20.25" customHeight="1" spans="1:7">
      <c r="A21" s="259" t="s">
        <v>61</v>
      </c>
      <c r="B21" s="260" t="s">
        <v>62</v>
      </c>
      <c r="C21" s="261">
        <v>100</v>
      </c>
      <c r="D21" s="261"/>
      <c r="E21" s="261"/>
      <c r="F21" s="262">
        <f t="shared" si="0"/>
        <v>0</v>
      </c>
      <c r="G21" s="262">
        <f t="shared" si="1"/>
        <v>0</v>
      </c>
    </row>
    <row r="22" s="238" customFormat="1" ht="20.25" customHeight="1" spans="1:7">
      <c r="A22" s="255" t="s">
        <v>63</v>
      </c>
      <c r="B22" s="256" t="s">
        <v>64</v>
      </c>
      <c r="C22" s="264">
        <f>SUM(C23:C30)</f>
        <v>26000</v>
      </c>
      <c r="D22" s="264">
        <f>SUM(D23:D30)</f>
        <v>34700</v>
      </c>
      <c r="E22" s="264">
        <f>SUM(E23:E30)</f>
        <v>32300</v>
      </c>
      <c r="F22" s="265">
        <f t="shared" si="0"/>
        <v>1.24230769230769</v>
      </c>
      <c r="G22" s="265">
        <f t="shared" si="1"/>
        <v>0.930835734870317</v>
      </c>
    </row>
    <row r="23" s="238" customFormat="1" ht="20.25" customHeight="1" spans="1:7">
      <c r="A23" s="259" t="s">
        <v>65</v>
      </c>
      <c r="B23" s="260" t="s">
        <v>66</v>
      </c>
      <c r="C23" s="261">
        <v>4300</v>
      </c>
      <c r="D23" s="261">
        <v>2200</v>
      </c>
      <c r="E23" s="261">
        <v>4650</v>
      </c>
      <c r="F23" s="262">
        <f t="shared" si="0"/>
        <v>1.08139534883721</v>
      </c>
      <c r="G23" s="262">
        <f t="shared" si="1"/>
        <v>2.11363636363636</v>
      </c>
    </row>
    <row r="24" s="238" customFormat="1" ht="20.25" customHeight="1" spans="1:7">
      <c r="A24" s="259" t="s">
        <v>67</v>
      </c>
      <c r="B24" s="260" t="s">
        <v>68</v>
      </c>
      <c r="C24" s="261">
        <v>4000</v>
      </c>
      <c r="D24" s="261">
        <v>4200</v>
      </c>
      <c r="E24" s="261">
        <v>2714</v>
      </c>
      <c r="F24" s="262">
        <f t="shared" si="0"/>
        <v>0.6785</v>
      </c>
      <c r="G24" s="262">
        <f t="shared" si="1"/>
        <v>0.646190476190476</v>
      </c>
    </row>
    <row r="25" s="238" customFormat="1" ht="20.25" customHeight="1" spans="1:7">
      <c r="A25" s="259" t="s">
        <v>69</v>
      </c>
      <c r="B25" s="260" t="s">
        <v>70</v>
      </c>
      <c r="C25" s="261">
        <v>9500</v>
      </c>
      <c r="D25" s="261">
        <v>9400</v>
      </c>
      <c r="E25" s="261">
        <v>10200</v>
      </c>
      <c r="F25" s="262">
        <f t="shared" si="0"/>
        <v>1.07368421052632</v>
      </c>
      <c r="G25" s="262">
        <f t="shared" si="1"/>
        <v>1.08510638297872</v>
      </c>
    </row>
    <row r="26" s="238" customFormat="1" ht="20.25" customHeight="1" spans="1:7">
      <c r="A26" s="259" t="s">
        <v>71</v>
      </c>
      <c r="B26" s="260" t="s">
        <v>72</v>
      </c>
      <c r="C26" s="261"/>
      <c r="D26" s="261"/>
      <c r="E26" s="261"/>
      <c r="F26" s="262">
        <f t="shared" si="0"/>
        <v>0</v>
      </c>
      <c r="G26" s="262">
        <f t="shared" si="1"/>
        <v>0</v>
      </c>
    </row>
    <row r="27" s="238" customFormat="1" ht="20.25" customHeight="1" spans="1:7">
      <c r="A27" s="259" t="s">
        <v>73</v>
      </c>
      <c r="B27" s="260" t="s">
        <v>74</v>
      </c>
      <c r="C27" s="261">
        <v>7650</v>
      </c>
      <c r="D27" s="261">
        <v>18750</v>
      </c>
      <c r="E27" s="261">
        <v>14591</v>
      </c>
      <c r="F27" s="262">
        <f t="shared" si="0"/>
        <v>1.90732026143791</v>
      </c>
      <c r="G27" s="262">
        <f t="shared" si="1"/>
        <v>0.778186666666667</v>
      </c>
    </row>
    <row r="28" s="238" customFormat="1" ht="20.25" customHeight="1" spans="1:7">
      <c r="A28" s="259" t="s">
        <v>75</v>
      </c>
      <c r="B28" s="260" t="s">
        <v>76</v>
      </c>
      <c r="C28" s="261">
        <v>50</v>
      </c>
      <c r="D28" s="261"/>
      <c r="E28" s="261"/>
      <c r="F28" s="262">
        <f t="shared" si="0"/>
        <v>0</v>
      </c>
      <c r="G28" s="262">
        <f t="shared" si="1"/>
        <v>0</v>
      </c>
    </row>
    <row r="29" s="238" customFormat="1" ht="20.25" customHeight="1" spans="1:7">
      <c r="A29" s="259" t="s">
        <v>77</v>
      </c>
      <c r="B29" s="260" t="s">
        <v>78</v>
      </c>
      <c r="C29" s="261">
        <v>200</v>
      </c>
      <c r="D29" s="261">
        <v>110</v>
      </c>
      <c r="E29" s="261">
        <v>80</v>
      </c>
      <c r="F29" s="262">
        <f t="shared" si="0"/>
        <v>0.4</v>
      </c>
      <c r="G29" s="262">
        <f t="shared" si="1"/>
        <v>0.727272727272727</v>
      </c>
    </row>
    <row r="30" s="238" customFormat="1" ht="20.25" customHeight="1" spans="1:7">
      <c r="A30" s="259" t="s">
        <v>79</v>
      </c>
      <c r="B30" s="260" t="s">
        <v>80</v>
      </c>
      <c r="C30" s="261">
        <v>300</v>
      </c>
      <c r="D30" s="261">
        <v>40</v>
      </c>
      <c r="E30" s="261">
        <v>65</v>
      </c>
      <c r="F30" s="262">
        <f t="shared" si="0"/>
        <v>0.216666666666667</v>
      </c>
      <c r="G30" s="262">
        <f t="shared" si="1"/>
        <v>1.625</v>
      </c>
    </row>
    <row r="31" s="238" customFormat="1" ht="20.25" customHeight="1" spans="1:7">
      <c r="A31" s="266" t="s">
        <v>81</v>
      </c>
      <c r="B31" s="267"/>
      <c r="C31" s="257">
        <f>C6+C22</f>
        <v>128000</v>
      </c>
      <c r="D31" s="257">
        <f>D6+D22</f>
        <v>118000</v>
      </c>
      <c r="E31" s="257">
        <f>E6+E22</f>
        <v>131700</v>
      </c>
      <c r="F31" s="265">
        <f t="shared" si="0"/>
        <v>1.02890625</v>
      </c>
      <c r="G31" s="265">
        <f t="shared" si="1"/>
        <v>1.11610169491525</v>
      </c>
    </row>
  </sheetData>
  <mergeCells count="7">
    <mergeCell ref="A2:G2"/>
    <mergeCell ref="F3:G3"/>
    <mergeCell ref="A4:B4"/>
    <mergeCell ref="E4:G4"/>
    <mergeCell ref="A31:B31"/>
    <mergeCell ref="C4:C5"/>
    <mergeCell ref="D4:D5"/>
  </mergeCells>
  <pageMargins left="0.29" right="0.29" top="0.82" bottom="0.08" header="0" footer="0"/>
  <pageSetup paperSize="9" scale="8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430"/>
  <sheetViews>
    <sheetView showGridLines="0" workbookViewId="0">
      <selection activeCell="E389" sqref="E389:E392"/>
    </sheetView>
  </sheetViews>
  <sheetFormatPr defaultColWidth="8.75" defaultRowHeight="14.25" customHeight="1"/>
  <cols>
    <col min="1" max="1" width="8.375" style="20" customWidth="1"/>
    <col min="2" max="2" width="67.125" style="20" customWidth="1"/>
    <col min="3" max="3" width="16.125" style="20" customWidth="1"/>
    <col min="4" max="4" width="18.25" style="20" customWidth="1"/>
    <col min="5" max="5" width="12.125" style="20" customWidth="1"/>
    <col min="6" max="7" width="21.375" style="20" customWidth="1"/>
    <col min="8" max="16384" width="8.75" style="20"/>
  </cols>
  <sheetData>
    <row r="1" customHeight="1" spans="1:7">
      <c r="A1" s="176" t="s">
        <v>82</v>
      </c>
      <c r="B1" s="177" t="s">
        <v>83</v>
      </c>
      <c r="C1" s="177"/>
      <c r="D1" s="177"/>
      <c r="E1" s="177"/>
      <c r="F1" s="177"/>
      <c r="G1" s="177"/>
    </row>
    <row r="2" ht="24" customHeight="1" spans="1:7">
      <c r="A2" s="194" t="s">
        <v>84</v>
      </c>
      <c r="B2" s="194"/>
      <c r="C2" s="194"/>
      <c r="D2" s="194"/>
      <c r="E2" s="194"/>
      <c r="F2" s="194"/>
      <c r="G2" s="194"/>
    </row>
    <row r="3" customHeight="1" spans="1:7">
      <c r="A3" s="179">
        <v>0</v>
      </c>
      <c r="B3" s="196" t="s">
        <v>21</v>
      </c>
      <c r="C3" s="181"/>
      <c r="D3" s="181"/>
      <c r="E3" s="181"/>
      <c r="F3" s="181"/>
      <c r="G3" s="181"/>
    </row>
    <row r="4" s="175" customFormat="1" spans="1:7">
      <c r="A4" s="229" t="s">
        <v>22</v>
      </c>
      <c r="B4" s="229"/>
      <c r="C4" s="229" t="s">
        <v>85</v>
      </c>
      <c r="D4" s="229" t="s">
        <v>86</v>
      </c>
      <c r="E4" s="229" t="s">
        <v>25</v>
      </c>
      <c r="F4" s="229"/>
      <c r="G4" s="229"/>
    </row>
    <row r="5" s="175" customFormat="1" ht="17" customHeight="1" spans="1:7">
      <c r="A5" s="229" t="s">
        <v>26</v>
      </c>
      <c r="B5" s="229" t="s">
        <v>27</v>
      </c>
      <c r="C5" s="229"/>
      <c r="D5" s="229"/>
      <c r="E5" s="229" t="s">
        <v>28</v>
      </c>
      <c r="F5" s="229" t="s">
        <v>87</v>
      </c>
      <c r="G5" s="229" t="s">
        <v>30</v>
      </c>
    </row>
    <row r="6" s="175" customFormat="1" ht="17" hidden="1" customHeight="1" spans="1:7">
      <c r="A6" s="230" t="s">
        <v>88</v>
      </c>
      <c r="B6" s="231"/>
      <c r="C6" s="229">
        <v>243333</v>
      </c>
      <c r="D6" s="229">
        <v>441683</v>
      </c>
      <c r="E6" s="229">
        <v>435982</v>
      </c>
      <c r="F6" s="232">
        <f>E6/C6</f>
        <v>1.79170930371137</v>
      </c>
      <c r="G6" s="232">
        <f>E6/D6</f>
        <v>0.987092552803708</v>
      </c>
    </row>
    <row r="7" s="175" customFormat="1" spans="1:11">
      <c r="A7" s="233">
        <v>201</v>
      </c>
      <c r="B7" s="234" t="s">
        <v>89</v>
      </c>
      <c r="C7" s="235">
        <v>31731</v>
      </c>
      <c r="D7" s="236">
        <v>34713</v>
      </c>
      <c r="E7" s="236">
        <v>35946</v>
      </c>
      <c r="F7" s="232">
        <f t="shared" ref="F7:F70" si="0">E7/C7</f>
        <v>1.13283539756075</v>
      </c>
      <c r="G7" s="232">
        <f t="shared" ref="G7:G70" si="1">E7/D7</f>
        <v>1.03551983406793</v>
      </c>
      <c r="H7" s="175" t="e" cm="1">
        <f t="array" ref="H7">_xlfn.XLOOKUP(A7,#REF!,#REF!)</f>
        <v>#REF!</v>
      </c>
      <c r="K7" s="175">
        <f t="shared" ref="K7:K70" si="2">LEN(A7)</f>
        <v>3</v>
      </c>
    </row>
    <row r="8" s="175" customFormat="1" spans="1:11">
      <c r="A8" s="187">
        <v>20101</v>
      </c>
      <c r="B8" s="188" t="s">
        <v>90</v>
      </c>
      <c r="C8" s="235">
        <v>630</v>
      </c>
      <c r="D8" s="189">
        <v>443</v>
      </c>
      <c r="E8" s="189">
        <v>423</v>
      </c>
      <c r="F8" s="232">
        <f t="shared" si="0"/>
        <v>0.671428571428571</v>
      </c>
      <c r="G8" s="232">
        <f t="shared" si="1"/>
        <v>0.954853273137698</v>
      </c>
      <c r="H8" s="175" t="e" cm="1">
        <f t="array" ref="H8">_xlfn.XLOOKUP(A8,#REF!,#REF!)</f>
        <v>#REF!</v>
      </c>
      <c r="K8" s="175">
        <f t="shared" si="2"/>
        <v>5</v>
      </c>
    </row>
    <row r="9" s="175" customFormat="1" hidden="1" spans="1:11">
      <c r="A9" s="187">
        <v>2010101</v>
      </c>
      <c r="B9" s="191" t="s">
        <v>91</v>
      </c>
      <c r="C9" s="235">
        <v>456</v>
      </c>
      <c r="D9" s="189">
        <v>329</v>
      </c>
      <c r="E9" s="189">
        <v>323</v>
      </c>
      <c r="F9" s="232">
        <f t="shared" si="0"/>
        <v>0.708333333333333</v>
      </c>
      <c r="G9" s="232">
        <f t="shared" si="1"/>
        <v>0.981762917933131</v>
      </c>
      <c r="H9" s="175" t="e" cm="1">
        <f t="array" ref="H9">_xlfn.XLOOKUP(A9,#REF!,#REF!)</f>
        <v>#REF!</v>
      </c>
      <c r="K9" s="175">
        <f t="shared" si="2"/>
        <v>7</v>
      </c>
    </row>
    <row r="10" s="175" customFormat="1" hidden="1" spans="1:11">
      <c r="A10" s="187">
        <v>2010102</v>
      </c>
      <c r="B10" s="188" t="s">
        <v>92</v>
      </c>
      <c r="C10" s="235">
        <v>32</v>
      </c>
      <c r="D10" s="189">
        <v>5</v>
      </c>
      <c r="E10" s="189">
        <v>0</v>
      </c>
      <c r="F10" s="232">
        <f t="shared" si="0"/>
        <v>0</v>
      </c>
      <c r="G10" s="232">
        <f t="shared" si="1"/>
        <v>0</v>
      </c>
      <c r="H10" s="175" t="e" cm="1">
        <f t="array" ref="H10">_xlfn.XLOOKUP(A10,#REF!,#REF!)</f>
        <v>#REF!</v>
      </c>
      <c r="K10" s="175">
        <f t="shared" si="2"/>
        <v>7</v>
      </c>
    </row>
    <row r="11" s="175" customFormat="1" hidden="1" spans="1:11">
      <c r="A11" s="187">
        <v>2010104</v>
      </c>
      <c r="B11" s="192" t="s">
        <v>93</v>
      </c>
      <c r="C11" s="235">
        <v>85</v>
      </c>
      <c r="D11" s="189">
        <v>85</v>
      </c>
      <c r="E11" s="189">
        <v>85</v>
      </c>
      <c r="F11" s="232">
        <f t="shared" si="0"/>
        <v>1</v>
      </c>
      <c r="G11" s="232">
        <f t="shared" si="1"/>
        <v>1</v>
      </c>
      <c r="H11" s="175" t="e" cm="1">
        <f t="array" ref="H11">_xlfn.XLOOKUP(A11,#REF!,#REF!)</f>
        <v>#REF!</v>
      </c>
      <c r="K11" s="175">
        <f t="shared" si="2"/>
        <v>7</v>
      </c>
    </row>
    <row r="12" s="175" customFormat="1" hidden="1" spans="1:11">
      <c r="A12" s="187">
        <v>2010199</v>
      </c>
      <c r="B12" s="192" t="s">
        <v>94</v>
      </c>
      <c r="C12" s="235">
        <v>57</v>
      </c>
      <c r="D12" s="189">
        <v>24</v>
      </c>
      <c r="E12" s="189">
        <v>15</v>
      </c>
      <c r="F12" s="232">
        <f t="shared" si="0"/>
        <v>0.263157894736842</v>
      </c>
      <c r="G12" s="232">
        <f t="shared" si="1"/>
        <v>0.625</v>
      </c>
      <c r="H12" s="175" t="e" cm="1">
        <f t="array" ref="H12">_xlfn.XLOOKUP(A12,#REF!,#REF!)</f>
        <v>#REF!</v>
      </c>
      <c r="K12" s="175">
        <f t="shared" si="2"/>
        <v>7</v>
      </c>
    </row>
    <row r="13" s="175" customFormat="1" spans="1:11">
      <c r="A13" s="187">
        <v>20102</v>
      </c>
      <c r="B13" s="192" t="s">
        <v>95</v>
      </c>
      <c r="C13" s="235">
        <v>424</v>
      </c>
      <c r="D13" s="189">
        <v>383</v>
      </c>
      <c r="E13" s="189">
        <v>361</v>
      </c>
      <c r="F13" s="232">
        <f t="shared" si="0"/>
        <v>0.851415094339623</v>
      </c>
      <c r="G13" s="232">
        <f t="shared" si="1"/>
        <v>0.942558746736292</v>
      </c>
      <c r="H13" s="175" t="e" cm="1">
        <f t="array" ref="H13">_xlfn.XLOOKUP(A13,#REF!,#REF!)</f>
        <v>#REF!</v>
      </c>
      <c r="K13" s="175">
        <f t="shared" si="2"/>
        <v>5</v>
      </c>
    </row>
    <row r="14" s="175" customFormat="1" hidden="1" spans="1:11">
      <c r="A14" s="187">
        <v>2010201</v>
      </c>
      <c r="B14" s="192" t="s">
        <v>91</v>
      </c>
      <c r="C14" s="235">
        <v>337</v>
      </c>
      <c r="D14" s="189">
        <v>279</v>
      </c>
      <c r="E14" s="189">
        <v>275</v>
      </c>
      <c r="F14" s="232">
        <f t="shared" si="0"/>
        <v>0.816023738872404</v>
      </c>
      <c r="G14" s="232">
        <f t="shared" si="1"/>
        <v>0.985663082437276</v>
      </c>
      <c r="H14" s="175" t="e" cm="1">
        <f t="array" ref="H14">_xlfn.XLOOKUP(A14,#REF!,#REF!)</f>
        <v>#REF!</v>
      </c>
      <c r="K14" s="175">
        <f t="shared" si="2"/>
        <v>7</v>
      </c>
    </row>
    <row r="15" s="175" customFormat="1" hidden="1" spans="1:11">
      <c r="A15" s="187">
        <v>2010202</v>
      </c>
      <c r="B15" s="188" t="s">
        <v>92</v>
      </c>
      <c r="C15" s="235">
        <v>0</v>
      </c>
      <c r="D15" s="189">
        <v>2</v>
      </c>
      <c r="E15" s="189">
        <v>0</v>
      </c>
      <c r="F15" s="232"/>
      <c r="G15" s="232">
        <f t="shared" si="1"/>
        <v>0</v>
      </c>
      <c r="H15" s="175" t="e" cm="1">
        <f t="array" ref="H15">_xlfn.XLOOKUP(A15,#REF!,#REF!)</f>
        <v>#REF!</v>
      </c>
      <c r="K15" s="175">
        <f t="shared" si="2"/>
        <v>7</v>
      </c>
    </row>
    <row r="16" s="175" customFormat="1" hidden="1" spans="1:11">
      <c r="A16" s="187">
        <v>2010204</v>
      </c>
      <c r="B16" s="199" t="s">
        <v>96</v>
      </c>
      <c r="C16" s="235">
        <v>70</v>
      </c>
      <c r="D16" s="189">
        <v>70</v>
      </c>
      <c r="E16" s="189">
        <v>70</v>
      </c>
      <c r="F16" s="232">
        <f t="shared" si="0"/>
        <v>1</v>
      </c>
      <c r="G16" s="232">
        <f t="shared" si="1"/>
        <v>1</v>
      </c>
      <c r="H16" s="175" t="e" cm="1">
        <f t="array" ref="H16">_xlfn.XLOOKUP(A16,#REF!,#REF!)</f>
        <v>#REF!</v>
      </c>
      <c r="K16" s="175">
        <f t="shared" si="2"/>
        <v>7</v>
      </c>
    </row>
    <row r="17" s="175" customFormat="1" hidden="1" spans="1:11">
      <c r="A17" s="187">
        <v>2010299</v>
      </c>
      <c r="B17" s="192" t="s">
        <v>97</v>
      </c>
      <c r="C17" s="235">
        <v>17</v>
      </c>
      <c r="D17" s="189">
        <v>32</v>
      </c>
      <c r="E17" s="189">
        <v>16</v>
      </c>
      <c r="F17" s="232">
        <f t="shared" si="0"/>
        <v>0.941176470588235</v>
      </c>
      <c r="G17" s="232">
        <f t="shared" si="1"/>
        <v>0.5</v>
      </c>
      <c r="H17" s="175" t="e" cm="1">
        <f t="array" ref="H17">_xlfn.XLOOKUP(A17,#REF!,#REF!)</f>
        <v>#REF!</v>
      </c>
      <c r="K17" s="175">
        <f t="shared" si="2"/>
        <v>7</v>
      </c>
    </row>
    <row r="18" s="175" customFormat="1" spans="1:11">
      <c r="A18" s="187">
        <v>20103</v>
      </c>
      <c r="B18" s="192" t="s">
        <v>98</v>
      </c>
      <c r="C18" s="235">
        <v>16070</v>
      </c>
      <c r="D18" s="189">
        <v>17589</v>
      </c>
      <c r="E18" s="189">
        <v>19650</v>
      </c>
      <c r="F18" s="232">
        <f t="shared" si="0"/>
        <v>1.22277535780958</v>
      </c>
      <c r="G18" s="232">
        <f t="shared" si="1"/>
        <v>1.11717550741941</v>
      </c>
      <c r="H18" s="175" t="e" cm="1">
        <f t="array" ref="H18">_xlfn.XLOOKUP(A18,#REF!,#REF!)</f>
        <v>#REF!</v>
      </c>
      <c r="K18" s="175">
        <f t="shared" si="2"/>
        <v>5</v>
      </c>
    </row>
    <row r="19" s="175" customFormat="1" hidden="1" spans="1:11">
      <c r="A19" s="187">
        <v>2010301</v>
      </c>
      <c r="B19" s="192" t="s">
        <v>91</v>
      </c>
      <c r="C19" s="235">
        <v>9684</v>
      </c>
      <c r="D19" s="189">
        <v>7695</v>
      </c>
      <c r="E19" s="189">
        <v>8366</v>
      </c>
      <c r="F19" s="232">
        <f t="shared" si="0"/>
        <v>0.86389921520033</v>
      </c>
      <c r="G19" s="232">
        <f t="shared" si="1"/>
        <v>1.08719948018194</v>
      </c>
      <c r="H19" s="175" t="e" cm="1">
        <f t="array" ref="H19">_xlfn.XLOOKUP(A19,#REF!,#REF!)</f>
        <v>#REF!</v>
      </c>
      <c r="K19" s="175">
        <f t="shared" si="2"/>
        <v>7</v>
      </c>
    </row>
    <row r="20" s="175" customFormat="1" hidden="1" spans="1:11">
      <c r="A20" s="187">
        <v>2010302</v>
      </c>
      <c r="B20" s="188" t="s">
        <v>92</v>
      </c>
      <c r="C20" s="235">
        <v>5</v>
      </c>
      <c r="D20" s="189">
        <v>4266</v>
      </c>
      <c r="E20" s="189">
        <v>34</v>
      </c>
      <c r="F20" s="232">
        <f t="shared" si="0"/>
        <v>6.8</v>
      </c>
      <c r="G20" s="232">
        <f t="shared" si="1"/>
        <v>0.00796999531176746</v>
      </c>
      <c r="H20" s="175" t="e" cm="1">
        <f t="array" ref="H20">_xlfn.XLOOKUP(A20,#REF!,#REF!)</f>
        <v>#REF!</v>
      </c>
      <c r="K20" s="175">
        <f t="shared" si="2"/>
        <v>7</v>
      </c>
    </row>
    <row r="21" s="175" customFormat="1" hidden="1" spans="1:11">
      <c r="A21" s="187">
        <v>2010350</v>
      </c>
      <c r="B21" s="192" t="s">
        <v>99</v>
      </c>
      <c r="C21" s="235">
        <v>5074</v>
      </c>
      <c r="D21" s="189">
        <v>4616</v>
      </c>
      <c r="E21" s="189">
        <v>9957</v>
      </c>
      <c r="F21" s="232">
        <f t="shared" si="0"/>
        <v>1.9623571147024</v>
      </c>
      <c r="G21" s="232">
        <f t="shared" si="1"/>
        <v>2.15706239168111</v>
      </c>
      <c r="H21" s="175" t="e" cm="1">
        <f t="array" ref="H21">_xlfn.XLOOKUP(A21,#REF!,#REF!)</f>
        <v>#REF!</v>
      </c>
      <c r="K21" s="175">
        <f t="shared" si="2"/>
        <v>7</v>
      </c>
    </row>
    <row r="22" s="175" customFormat="1" hidden="1" spans="1:11">
      <c r="A22" s="187">
        <v>2010399</v>
      </c>
      <c r="B22" s="192" t="s">
        <v>100</v>
      </c>
      <c r="C22" s="235">
        <v>1307</v>
      </c>
      <c r="D22" s="189">
        <v>1012</v>
      </c>
      <c r="E22" s="189">
        <v>1293</v>
      </c>
      <c r="F22" s="232">
        <f t="shared" si="0"/>
        <v>0.98928844682479</v>
      </c>
      <c r="G22" s="232">
        <f t="shared" si="1"/>
        <v>1.27766798418972</v>
      </c>
      <c r="H22" s="175" t="e" cm="1">
        <f t="array" ref="H22">_xlfn.XLOOKUP(A22,#REF!,#REF!)</f>
        <v>#REF!</v>
      </c>
      <c r="K22" s="175">
        <f t="shared" si="2"/>
        <v>7</v>
      </c>
    </row>
    <row r="23" s="175" customFormat="1" spans="1:11">
      <c r="A23" s="187">
        <v>20104</v>
      </c>
      <c r="B23" s="192" t="s">
        <v>101</v>
      </c>
      <c r="C23" s="235">
        <v>1018</v>
      </c>
      <c r="D23" s="189">
        <v>1738</v>
      </c>
      <c r="E23" s="189">
        <v>1164</v>
      </c>
      <c r="F23" s="232">
        <f t="shared" si="0"/>
        <v>1.1434184675835</v>
      </c>
      <c r="G23" s="232">
        <f t="shared" si="1"/>
        <v>0.669735327963176</v>
      </c>
      <c r="H23" s="175" t="e" cm="1">
        <f t="array" ref="H23">_xlfn.XLOOKUP(A23,#REF!,#REF!)</f>
        <v>#REF!</v>
      </c>
      <c r="K23" s="175">
        <f t="shared" si="2"/>
        <v>5</v>
      </c>
    </row>
    <row r="24" s="175" customFormat="1" hidden="1" spans="1:11">
      <c r="A24" s="187">
        <v>2010401</v>
      </c>
      <c r="B24" s="191" t="s">
        <v>91</v>
      </c>
      <c r="C24" s="235">
        <v>432</v>
      </c>
      <c r="D24" s="189">
        <v>515</v>
      </c>
      <c r="E24" s="189">
        <v>439</v>
      </c>
      <c r="F24" s="232">
        <f t="shared" si="0"/>
        <v>1.0162037037037</v>
      </c>
      <c r="G24" s="232">
        <f t="shared" si="1"/>
        <v>0.852427184466019</v>
      </c>
      <c r="H24" s="175" t="e" cm="1">
        <f t="array" ref="H24">_xlfn.XLOOKUP(A24,#REF!,#REF!)</f>
        <v>#REF!</v>
      </c>
      <c r="K24" s="175">
        <f t="shared" si="2"/>
        <v>7</v>
      </c>
    </row>
    <row r="25" s="175" customFormat="1" hidden="1" spans="1:11">
      <c r="A25" s="187">
        <v>2010450</v>
      </c>
      <c r="B25" s="199" t="s">
        <v>99</v>
      </c>
      <c r="C25" s="235">
        <v>429</v>
      </c>
      <c r="D25" s="189">
        <v>398</v>
      </c>
      <c r="E25" s="189">
        <v>372</v>
      </c>
      <c r="F25" s="232">
        <f t="shared" si="0"/>
        <v>0.867132867132867</v>
      </c>
      <c r="G25" s="232">
        <f t="shared" si="1"/>
        <v>0.934673366834171</v>
      </c>
      <c r="H25" s="175" t="e" cm="1">
        <f t="array" ref="H25">_xlfn.XLOOKUP(A25,#REF!,#REF!)</f>
        <v>#REF!</v>
      </c>
      <c r="K25" s="175">
        <f t="shared" si="2"/>
        <v>7</v>
      </c>
    </row>
    <row r="26" s="175" customFormat="1" hidden="1" spans="1:11">
      <c r="A26" s="187">
        <v>2010499</v>
      </c>
      <c r="B26" s="192" t="s">
        <v>102</v>
      </c>
      <c r="C26" s="235">
        <v>157</v>
      </c>
      <c r="D26" s="189">
        <v>825</v>
      </c>
      <c r="E26" s="189">
        <v>353</v>
      </c>
      <c r="F26" s="232">
        <f t="shared" si="0"/>
        <v>2.2484076433121</v>
      </c>
      <c r="G26" s="232">
        <f t="shared" si="1"/>
        <v>0.427878787878788</v>
      </c>
      <c r="H26" s="175" t="e" cm="1">
        <f t="array" ref="H26">_xlfn.XLOOKUP(A26,#REF!,#REF!)</f>
        <v>#REF!</v>
      </c>
      <c r="K26" s="175">
        <f t="shared" si="2"/>
        <v>7</v>
      </c>
    </row>
    <row r="27" s="175" customFormat="1" spans="1:11">
      <c r="A27" s="187">
        <v>20105</v>
      </c>
      <c r="B27" s="192" t="s">
        <v>103</v>
      </c>
      <c r="C27" s="235">
        <v>217</v>
      </c>
      <c r="D27" s="189">
        <v>258</v>
      </c>
      <c r="E27" s="189">
        <v>291</v>
      </c>
      <c r="F27" s="232">
        <f t="shared" si="0"/>
        <v>1.34101382488479</v>
      </c>
      <c r="G27" s="232">
        <f t="shared" si="1"/>
        <v>1.12790697674419</v>
      </c>
      <c r="H27" s="175" t="e" cm="1">
        <f t="array" ref="H27">_xlfn.XLOOKUP(A27,#REF!,#REF!)</f>
        <v>#REF!</v>
      </c>
      <c r="K27" s="175">
        <f t="shared" si="2"/>
        <v>5</v>
      </c>
    </row>
    <row r="28" s="175" customFormat="1" hidden="1" spans="1:11">
      <c r="A28" s="187">
        <v>2010501</v>
      </c>
      <c r="B28" s="192" t="s">
        <v>91</v>
      </c>
      <c r="C28" s="235">
        <v>98</v>
      </c>
      <c r="D28" s="189">
        <v>96</v>
      </c>
      <c r="E28" s="189">
        <v>105</v>
      </c>
      <c r="F28" s="232">
        <f t="shared" si="0"/>
        <v>1.07142857142857</v>
      </c>
      <c r="G28" s="232">
        <f t="shared" si="1"/>
        <v>1.09375</v>
      </c>
      <c r="H28" s="175" t="e" cm="1">
        <f t="array" ref="H28">_xlfn.XLOOKUP(A28,#REF!,#REF!)</f>
        <v>#REF!</v>
      </c>
      <c r="K28" s="175">
        <f t="shared" si="2"/>
        <v>7</v>
      </c>
    </row>
    <row r="29" s="175" customFormat="1" hidden="1" spans="1:11">
      <c r="A29" s="187">
        <v>2010505</v>
      </c>
      <c r="B29" s="192" t="s">
        <v>104</v>
      </c>
      <c r="C29" s="235">
        <v>3</v>
      </c>
      <c r="D29" s="189">
        <v>18</v>
      </c>
      <c r="E29" s="189">
        <v>0</v>
      </c>
      <c r="F29" s="232">
        <f t="shared" si="0"/>
        <v>0</v>
      </c>
      <c r="G29" s="232">
        <f t="shared" si="1"/>
        <v>0</v>
      </c>
      <c r="H29" s="175" t="e" cm="1">
        <f t="array" ref="H29">_xlfn.XLOOKUP(A29,#REF!,#REF!)</f>
        <v>#REF!</v>
      </c>
      <c r="K29" s="175">
        <f t="shared" si="2"/>
        <v>7</v>
      </c>
    </row>
    <row r="30" s="175" customFormat="1" hidden="1" spans="1:11">
      <c r="A30" s="187">
        <v>2010507</v>
      </c>
      <c r="B30" s="188" t="s">
        <v>105</v>
      </c>
      <c r="C30" s="235">
        <v>0</v>
      </c>
      <c r="D30" s="189">
        <v>27</v>
      </c>
      <c r="E30" s="189">
        <v>75</v>
      </c>
      <c r="F30" s="232"/>
      <c r="G30" s="232">
        <f t="shared" si="1"/>
        <v>2.77777777777778</v>
      </c>
      <c r="H30" s="175" t="e" cm="1">
        <f t="array" ref="H30">_xlfn.XLOOKUP(A30,#REF!,#REF!)</f>
        <v>#REF!</v>
      </c>
      <c r="K30" s="175">
        <f t="shared" si="2"/>
        <v>7</v>
      </c>
    </row>
    <row r="31" s="175" customFormat="1" hidden="1" spans="1:11">
      <c r="A31" s="187">
        <v>2010550</v>
      </c>
      <c r="B31" s="192" t="s">
        <v>99</v>
      </c>
      <c r="C31" s="235">
        <v>116</v>
      </c>
      <c r="D31" s="189">
        <v>117</v>
      </c>
      <c r="E31" s="189">
        <v>111</v>
      </c>
      <c r="F31" s="232">
        <f t="shared" si="0"/>
        <v>0.956896551724138</v>
      </c>
      <c r="G31" s="232">
        <f t="shared" si="1"/>
        <v>0.948717948717949</v>
      </c>
      <c r="H31" s="175" t="e" cm="1">
        <f t="array" ref="H31">_xlfn.XLOOKUP(A31,#REF!,#REF!)</f>
        <v>#REF!</v>
      </c>
      <c r="K31" s="175">
        <f t="shared" si="2"/>
        <v>7</v>
      </c>
    </row>
    <row r="32" s="175" customFormat="1" spans="1:11">
      <c r="A32" s="187">
        <v>20106</v>
      </c>
      <c r="B32" s="192" t="s">
        <v>106</v>
      </c>
      <c r="C32" s="235">
        <v>2138</v>
      </c>
      <c r="D32" s="189">
        <v>1922</v>
      </c>
      <c r="E32" s="189">
        <v>2267</v>
      </c>
      <c r="F32" s="232">
        <f t="shared" si="0"/>
        <v>1.06033676333022</v>
      </c>
      <c r="G32" s="232">
        <f t="shared" si="1"/>
        <v>1.17950052029136</v>
      </c>
      <c r="H32" s="175" t="e" cm="1">
        <f t="array" ref="H32">_xlfn.XLOOKUP(A32,#REF!,#REF!)</f>
        <v>#REF!</v>
      </c>
      <c r="K32" s="175">
        <f t="shared" si="2"/>
        <v>5</v>
      </c>
    </row>
    <row r="33" s="175" customFormat="1" hidden="1" spans="1:11">
      <c r="A33" s="187">
        <v>2010601</v>
      </c>
      <c r="B33" s="192" t="s">
        <v>91</v>
      </c>
      <c r="C33" s="235">
        <v>259</v>
      </c>
      <c r="D33" s="189">
        <v>230</v>
      </c>
      <c r="E33" s="189">
        <v>259</v>
      </c>
      <c r="F33" s="232">
        <f t="shared" si="0"/>
        <v>1</v>
      </c>
      <c r="G33" s="232">
        <f t="shared" si="1"/>
        <v>1.12608695652174</v>
      </c>
      <c r="H33" s="175" t="e" cm="1">
        <f t="array" ref="H33">_xlfn.XLOOKUP(A33,#REF!,#REF!)</f>
        <v>#REF!</v>
      </c>
      <c r="K33" s="175">
        <f t="shared" si="2"/>
        <v>7</v>
      </c>
    </row>
    <row r="34" s="175" customFormat="1" hidden="1" spans="1:11">
      <c r="A34" s="187">
        <v>2010602</v>
      </c>
      <c r="B34" s="192" t="s">
        <v>92</v>
      </c>
      <c r="C34" s="235">
        <v>0</v>
      </c>
      <c r="D34" s="189">
        <v>0</v>
      </c>
      <c r="E34" s="189">
        <v>220</v>
      </c>
      <c r="F34" s="232"/>
      <c r="G34" s="232"/>
      <c r="H34" s="175" t="e" cm="1">
        <f t="array" ref="H34">_xlfn.XLOOKUP(A34,#REF!,#REF!)</f>
        <v>#REF!</v>
      </c>
      <c r="K34" s="175">
        <f t="shared" si="2"/>
        <v>7</v>
      </c>
    </row>
    <row r="35" s="175" customFormat="1" hidden="1" spans="1:11">
      <c r="A35" s="187">
        <v>2010650</v>
      </c>
      <c r="B35" s="199" t="s">
        <v>99</v>
      </c>
      <c r="C35" s="235">
        <v>1078</v>
      </c>
      <c r="D35" s="189">
        <v>1039</v>
      </c>
      <c r="E35" s="189">
        <v>1072</v>
      </c>
      <c r="F35" s="232">
        <f t="shared" si="0"/>
        <v>0.99443413729128</v>
      </c>
      <c r="G35" s="232">
        <f t="shared" si="1"/>
        <v>1.03176130895091</v>
      </c>
      <c r="H35" s="175" t="e" cm="1">
        <f t="array" ref="H35">_xlfn.XLOOKUP(A35,#REF!,#REF!)</f>
        <v>#REF!</v>
      </c>
      <c r="K35" s="175">
        <f t="shared" si="2"/>
        <v>7</v>
      </c>
    </row>
    <row r="36" s="175" customFormat="1" hidden="1" spans="1:11">
      <c r="A36" s="187">
        <v>2010699</v>
      </c>
      <c r="B36" s="188" t="s">
        <v>107</v>
      </c>
      <c r="C36" s="235">
        <v>801</v>
      </c>
      <c r="D36" s="189">
        <v>653</v>
      </c>
      <c r="E36" s="189">
        <v>716</v>
      </c>
      <c r="F36" s="232">
        <f t="shared" si="0"/>
        <v>0.893882646691635</v>
      </c>
      <c r="G36" s="232">
        <f t="shared" si="1"/>
        <v>1.09647779479326</v>
      </c>
      <c r="H36" s="175" t="e" cm="1">
        <f t="array" ref="H36">_xlfn.XLOOKUP(A36,#REF!,#REF!)</f>
        <v>#REF!</v>
      </c>
      <c r="K36" s="175">
        <f t="shared" si="2"/>
        <v>7</v>
      </c>
    </row>
    <row r="37" s="175" customFormat="1" spans="1:11">
      <c r="A37" s="187">
        <v>20107</v>
      </c>
      <c r="B37" s="192" t="s">
        <v>108</v>
      </c>
      <c r="C37" s="235">
        <v>800</v>
      </c>
      <c r="D37" s="189">
        <v>2400</v>
      </c>
      <c r="E37" s="189">
        <v>1200</v>
      </c>
      <c r="F37" s="232">
        <f t="shared" si="0"/>
        <v>1.5</v>
      </c>
      <c r="G37" s="232">
        <f t="shared" si="1"/>
        <v>0.5</v>
      </c>
      <c r="H37" s="175" t="e" cm="1">
        <f t="array" ref="H37">_xlfn.XLOOKUP(A37,#REF!,#REF!)</f>
        <v>#REF!</v>
      </c>
      <c r="K37" s="175">
        <f t="shared" si="2"/>
        <v>5</v>
      </c>
    </row>
    <row r="38" s="175" customFormat="1" hidden="1" spans="1:11">
      <c r="A38" s="187">
        <v>2010799</v>
      </c>
      <c r="B38" s="192" t="s">
        <v>109</v>
      </c>
      <c r="C38" s="235">
        <v>800</v>
      </c>
      <c r="D38" s="189">
        <v>2400</v>
      </c>
      <c r="E38" s="189">
        <v>1200</v>
      </c>
      <c r="F38" s="232">
        <f t="shared" si="0"/>
        <v>1.5</v>
      </c>
      <c r="G38" s="232">
        <f t="shared" si="1"/>
        <v>0.5</v>
      </c>
      <c r="H38" s="175" t="e" cm="1">
        <f t="array" ref="H38">_xlfn.XLOOKUP(A38,#REF!,#REF!)</f>
        <v>#REF!</v>
      </c>
      <c r="K38" s="175">
        <f t="shared" si="2"/>
        <v>7</v>
      </c>
    </row>
    <row r="39" s="175" customFormat="1" spans="1:11">
      <c r="A39" s="187">
        <v>20108</v>
      </c>
      <c r="B39" s="192" t="s">
        <v>110</v>
      </c>
      <c r="C39" s="235">
        <v>390</v>
      </c>
      <c r="D39" s="189">
        <v>521</v>
      </c>
      <c r="E39" s="189">
        <v>384</v>
      </c>
      <c r="F39" s="232">
        <f t="shared" si="0"/>
        <v>0.984615384615385</v>
      </c>
      <c r="G39" s="232">
        <f t="shared" si="1"/>
        <v>0.737044145873321</v>
      </c>
      <c r="H39" s="175" t="e" cm="1">
        <f t="array" ref="H39">_xlfn.XLOOKUP(A39,#REF!,#REF!)</f>
        <v>#REF!</v>
      </c>
      <c r="K39" s="175">
        <f t="shared" si="2"/>
        <v>5</v>
      </c>
    </row>
    <row r="40" s="175" customFormat="1" hidden="1" spans="1:11">
      <c r="A40" s="187">
        <v>2010801</v>
      </c>
      <c r="B40" s="192" t="s">
        <v>91</v>
      </c>
      <c r="C40" s="235">
        <v>227</v>
      </c>
      <c r="D40" s="189">
        <v>194</v>
      </c>
      <c r="E40" s="189">
        <v>196</v>
      </c>
      <c r="F40" s="232">
        <f t="shared" si="0"/>
        <v>0.863436123348018</v>
      </c>
      <c r="G40" s="232">
        <f t="shared" si="1"/>
        <v>1.01030927835052</v>
      </c>
      <c r="H40" s="175" t="e" cm="1">
        <f t="array" ref="H40">_xlfn.XLOOKUP(A40,#REF!,#REF!)</f>
        <v>#REF!</v>
      </c>
      <c r="K40" s="175">
        <f t="shared" si="2"/>
        <v>7</v>
      </c>
    </row>
    <row r="41" s="175" customFormat="1" hidden="1" spans="1:11">
      <c r="A41" s="187">
        <v>2010804</v>
      </c>
      <c r="B41" s="188" t="s">
        <v>111</v>
      </c>
      <c r="C41" s="235">
        <v>0</v>
      </c>
      <c r="D41" s="189">
        <v>5</v>
      </c>
      <c r="E41" s="189">
        <v>0</v>
      </c>
      <c r="F41" s="232"/>
      <c r="G41" s="232">
        <f t="shared" si="1"/>
        <v>0</v>
      </c>
      <c r="H41" s="175" t="e" cm="1">
        <f t="array" ref="H41">_xlfn.XLOOKUP(A41,#REF!,#REF!)</f>
        <v>#REF!</v>
      </c>
      <c r="K41" s="175">
        <f t="shared" si="2"/>
        <v>7</v>
      </c>
    </row>
    <row r="42" s="175" customFormat="1" hidden="1" spans="1:11">
      <c r="A42" s="187">
        <v>2010850</v>
      </c>
      <c r="B42" s="188" t="s">
        <v>99</v>
      </c>
      <c r="C42" s="235">
        <v>121</v>
      </c>
      <c r="D42" s="189">
        <v>120</v>
      </c>
      <c r="E42" s="189">
        <v>119</v>
      </c>
      <c r="F42" s="232">
        <f t="shared" si="0"/>
        <v>0.983471074380165</v>
      </c>
      <c r="G42" s="232">
        <f t="shared" si="1"/>
        <v>0.991666666666667</v>
      </c>
      <c r="H42" s="175" t="e" cm="1">
        <f t="array" ref="H42">_xlfn.XLOOKUP(A42,#REF!,#REF!)</f>
        <v>#REF!</v>
      </c>
      <c r="K42" s="175">
        <f t="shared" si="2"/>
        <v>7</v>
      </c>
    </row>
    <row r="43" s="175" customFormat="1" hidden="1" spans="1:11">
      <c r="A43" s="187">
        <v>2010899</v>
      </c>
      <c r="B43" s="192" t="s">
        <v>112</v>
      </c>
      <c r="C43" s="235">
        <v>42</v>
      </c>
      <c r="D43" s="189">
        <v>202</v>
      </c>
      <c r="E43" s="189">
        <v>69</v>
      </c>
      <c r="F43" s="232">
        <f t="shared" si="0"/>
        <v>1.64285714285714</v>
      </c>
      <c r="G43" s="232">
        <f t="shared" si="1"/>
        <v>0.341584158415842</v>
      </c>
      <c r="H43" s="175" t="e" cm="1">
        <f t="array" ref="H43">_xlfn.XLOOKUP(A43,#REF!,#REF!)</f>
        <v>#REF!</v>
      </c>
      <c r="K43" s="175">
        <f t="shared" si="2"/>
        <v>7</v>
      </c>
    </row>
    <row r="44" s="175" customFormat="1" spans="1:11">
      <c r="A44" s="187">
        <v>20111</v>
      </c>
      <c r="B44" s="188" t="s">
        <v>113</v>
      </c>
      <c r="C44" s="235">
        <v>1475</v>
      </c>
      <c r="D44" s="189">
        <v>2058</v>
      </c>
      <c r="E44" s="189">
        <v>1608</v>
      </c>
      <c r="F44" s="232">
        <f t="shared" si="0"/>
        <v>1.09016949152542</v>
      </c>
      <c r="G44" s="232">
        <f t="shared" si="1"/>
        <v>0.78134110787172</v>
      </c>
      <c r="H44" s="175" t="e" cm="1">
        <f t="array" ref="H44">_xlfn.XLOOKUP(A44,#REF!,#REF!)</f>
        <v>#REF!</v>
      </c>
      <c r="K44" s="175">
        <f t="shared" si="2"/>
        <v>5</v>
      </c>
    </row>
    <row r="45" s="175" customFormat="1" hidden="1" spans="1:11">
      <c r="A45" s="187">
        <v>2011101</v>
      </c>
      <c r="B45" s="192" t="s">
        <v>91</v>
      </c>
      <c r="C45" s="235">
        <v>1117</v>
      </c>
      <c r="D45" s="189">
        <v>1035</v>
      </c>
      <c r="E45" s="189">
        <v>1014</v>
      </c>
      <c r="F45" s="232">
        <f t="shared" si="0"/>
        <v>0.907788719785139</v>
      </c>
      <c r="G45" s="232">
        <f t="shared" si="1"/>
        <v>0.979710144927536</v>
      </c>
      <c r="H45" s="175" t="e" cm="1">
        <f t="array" ref="H45">_xlfn.XLOOKUP(A45,#REF!,#REF!)</f>
        <v>#REF!</v>
      </c>
      <c r="K45" s="175">
        <f t="shared" si="2"/>
        <v>7</v>
      </c>
    </row>
    <row r="46" s="175" customFormat="1" hidden="1" spans="1:11">
      <c r="A46" s="187">
        <v>2011150</v>
      </c>
      <c r="B46" s="192" t="s">
        <v>99</v>
      </c>
      <c r="C46" s="235">
        <v>215</v>
      </c>
      <c r="D46" s="189">
        <v>244</v>
      </c>
      <c r="E46" s="189">
        <v>394</v>
      </c>
      <c r="F46" s="232">
        <f t="shared" si="0"/>
        <v>1.83255813953488</v>
      </c>
      <c r="G46" s="232">
        <f t="shared" si="1"/>
        <v>1.61475409836066</v>
      </c>
      <c r="H46" s="175" t="e" cm="1">
        <f t="array" ref="H46">_xlfn.XLOOKUP(A46,#REF!,#REF!)</f>
        <v>#REF!</v>
      </c>
      <c r="K46" s="175">
        <f t="shared" si="2"/>
        <v>7</v>
      </c>
    </row>
    <row r="47" s="175" customFormat="1" hidden="1" spans="1:11">
      <c r="A47" s="187">
        <v>2011199</v>
      </c>
      <c r="B47" s="192" t="s">
        <v>114</v>
      </c>
      <c r="C47" s="235">
        <v>143</v>
      </c>
      <c r="D47" s="189">
        <v>779</v>
      </c>
      <c r="E47" s="189">
        <v>200</v>
      </c>
      <c r="F47" s="232">
        <f t="shared" si="0"/>
        <v>1.3986013986014</v>
      </c>
      <c r="G47" s="232">
        <f t="shared" si="1"/>
        <v>0.256739409499358</v>
      </c>
      <c r="H47" s="175" t="e" cm="1">
        <f t="array" ref="H47">_xlfn.XLOOKUP(A47,#REF!,#REF!)</f>
        <v>#REF!</v>
      </c>
      <c r="K47" s="175">
        <f t="shared" si="2"/>
        <v>7</v>
      </c>
    </row>
    <row r="48" s="175" customFormat="1" spans="1:11">
      <c r="A48" s="187">
        <v>20113</v>
      </c>
      <c r="B48" s="192" t="s">
        <v>115</v>
      </c>
      <c r="C48" s="235">
        <v>3317</v>
      </c>
      <c r="D48" s="189">
        <v>736</v>
      </c>
      <c r="E48" s="189">
        <v>690</v>
      </c>
      <c r="F48" s="232">
        <f t="shared" si="0"/>
        <v>0.208019294543262</v>
      </c>
      <c r="G48" s="232">
        <f t="shared" si="1"/>
        <v>0.9375</v>
      </c>
      <c r="H48" s="175" t="e" cm="1">
        <f t="array" ref="H48">_xlfn.XLOOKUP(A48,#REF!,#REF!)</f>
        <v>#REF!</v>
      </c>
      <c r="K48" s="175">
        <f t="shared" si="2"/>
        <v>5</v>
      </c>
    </row>
    <row r="49" s="175" customFormat="1" hidden="1" spans="1:11">
      <c r="A49" s="187">
        <v>2011301</v>
      </c>
      <c r="B49" s="188" t="s">
        <v>91</v>
      </c>
      <c r="C49" s="235">
        <v>66</v>
      </c>
      <c r="D49" s="189">
        <v>61</v>
      </c>
      <c r="E49" s="189">
        <v>97</v>
      </c>
      <c r="F49" s="232">
        <f t="shared" si="0"/>
        <v>1.46969696969697</v>
      </c>
      <c r="G49" s="232">
        <f t="shared" si="1"/>
        <v>1.59016393442623</v>
      </c>
      <c r="H49" s="175" t="e" cm="1">
        <f t="array" ref="H49">_xlfn.XLOOKUP(A49,#REF!,#REF!)</f>
        <v>#REF!</v>
      </c>
      <c r="K49" s="175">
        <f t="shared" si="2"/>
        <v>7</v>
      </c>
    </row>
    <row r="50" s="175" customFormat="1" hidden="1" spans="1:11">
      <c r="A50" s="187">
        <v>2011308</v>
      </c>
      <c r="B50" s="192" t="s">
        <v>116</v>
      </c>
      <c r="C50" s="235">
        <v>3000</v>
      </c>
      <c r="D50" s="189">
        <v>288</v>
      </c>
      <c r="E50" s="189">
        <v>350</v>
      </c>
      <c r="F50" s="232">
        <f t="shared" si="0"/>
        <v>0.116666666666667</v>
      </c>
      <c r="G50" s="232">
        <f t="shared" si="1"/>
        <v>1.21527777777778</v>
      </c>
      <c r="H50" s="175" t="e" cm="1">
        <f t="array" ref="H50">_xlfn.XLOOKUP(A50,#REF!,#REF!)</f>
        <v>#REF!</v>
      </c>
      <c r="K50" s="175">
        <f t="shared" si="2"/>
        <v>7</v>
      </c>
    </row>
    <row r="51" s="175" customFormat="1" hidden="1" spans="1:11">
      <c r="A51" s="187">
        <v>2011399</v>
      </c>
      <c r="B51" s="192" t="s">
        <v>117</v>
      </c>
      <c r="C51" s="235">
        <v>251</v>
      </c>
      <c r="D51" s="189">
        <v>387</v>
      </c>
      <c r="E51" s="189">
        <v>243</v>
      </c>
      <c r="F51" s="232">
        <f t="shared" si="0"/>
        <v>0.968127490039841</v>
      </c>
      <c r="G51" s="232">
        <f t="shared" si="1"/>
        <v>0.627906976744186</v>
      </c>
      <c r="H51" s="175" t="e" cm="1">
        <f t="array" ref="H51">_xlfn.XLOOKUP(A51,#REF!,#REF!)</f>
        <v>#REF!</v>
      </c>
      <c r="K51" s="175">
        <f t="shared" si="2"/>
        <v>7</v>
      </c>
    </row>
    <row r="52" s="175" customFormat="1" spans="1:11">
      <c r="A52" s="187">
        <v>20123</v>
      </c>
      <c r="B52" s="192" t="s">
        <v>118</v>
      </c>
      <c r="C52" s="235">
        <v>0</v>
      </c>
      <c r="D52" s="189">
        <v>24</v>
      </c>
      <c r="E52" s="189">
        <v>10</v>
      </c>
      <c r="F52" s="232"/>
      <c r="G52" s="232">
        <f t="shared" si="1"/>
        <v>0.416666666666667</v>
      </c>
      <c r="H52" s="175" t="e" cm="1">
        <f t="array" ref="H52">_xlfn.XLOOKUP(A52,#REF!,#REF!)</f>
        <v>#REF!</v>
      </c>
      <c r="K52" s="175">
        <f t="shared" si="2"/>
        <v>5</v>
      </c>
    </row>
    <row r="53" s="175" customFormat="1" hidden="1" spans="1:11">
      <c r="A53" s="187">
        <v>2012304</v>
      </c>
      <c r="B53" s="192" t="s">
        <v>119</v>
      </c>
      <c r="C53" s="235">
        <v>0</v>
      </c>
      <c r="D53" s="189">
        <v>24</v>
      </c>
      <c r="E53" s="189">
        <v>10</v>
      </c>
      <c r="F53" s="232"/>
      <c r="G53" s="232">
        <f t="shared" si="1"/>
        <v>0.416666666666667</v>
      </c>
      <c r="H53" s="175" t="e" cm="1">
        <f t="array" ref="H53">_xlfn.XLOOKUP(A53,#REF!,#REF!)</f>
        <v>#REF!</v>
      </c>
      <c r="K53" s="175">
        <f t="shared" si="2"/>
        <v>7</v>
      </c>
    </row>
    <row r="54" s="175" customFormat="1" spans="1:11">
      <c r="A54" s="187">
        <v>20126</v>
      </c>
      <c r="B54" s="188" t="s">
        <v>120</v>
      </c>
      <c r="C54" s="235">
        <v>102</v>
      </c>
      <c r="D54" s="189">
        <v>83</v>
      </c>
      <c r="E54" s="189">
        <v>78</v>
      </c>
      <c r="F54" s="232">
        <f t="shared" si="0"/>
        <v>0.764705882352941</v>
      </c>
      <c r="G54" s="232">
        <f t="shared" si="1"/>
        <v>0.939759036144578</v>
      </c>
      <c r="H54" s="175" t="e" cm="1">
        <f t="array" ref="H54">_xlfn.XLOOKUP(A54,#REF!,#REF!)</f>
        <v>#REF!</v>
      </c>
      <c r="K54" s="175">
        <f t="shared" si="2"/>
        <v>5</v>
      </c>
    </row>
    <row r="55" s="175" customFormat="1" hidden="1" spans="1:11">
      <c r="A55" s="187">
        <v>2012604</v>
      </c>
      <c r="B55" s="192" t="s">
        <v>121</v>
      </c>
      <c r="C55" s="235">
        <v>102</v>
      </c>
      <c r="D55" s="189">
        <v>83</v>
      </c>
      <c r="E55" s="189">
        <v>78</v>
      </c>
      <c r="F55" s="232">
        <f t="shared" si="0"/>
        <v>0.764705882352941</v>
      </c>
      <c r="G55" s="232">
        <f t="shared" si="1"/>
        <v>0.939759036144578</v>
      </c>
      <c r="H55" s="175" t="e" cm="1">
        <f t="array" ref="H55">_xlfn.XLOOKUP(A55,#REF!,#REF!)</f>
        <v>#REF!</v>
      </c>
      <c r="K55" s="175">
        <f t="shared" si="2"/>
        <v>7</v>
      </c>
    </row>
    <row r="56" s="175" customFormat="1" spans="1:11">
      <c r="A56" s="187">
        <v>20128</v>
      </c>
      <c r="B56" s="192" t="s">
        <v>122</v>
      </c>
      <c r="C56" s="235">
        <v>41</v>
      </c>
      <c r="D56" s="189">
        <v>43</v>
      </c>
      <c r="E56" s="189">
        <v>39</v>
      </c>
      <c r="F56" s="232">
        <f t="shared" si="0"/>
        <v>0.951219512195122</v>
      </c>
      <c r="G56" s="232">
        <f t="shared" si="1"/>
        <v>0.906976744186046</v>
      </c>
      <c r="H56" s="175" t="e" cm="1">
        <f t="array" ref="H56">_xlfn.XLOOKUP(A56,#REF!,#REF!)</f>
        <v>#REF!</v>
      </c>
      <c r="K56" s="175">
        <f t="shared" si="2"/>
        <v>5</v>
      </c>
    </row>
    <row r="57" s="175" customFormat="1" hidden="1" spans="1:11">
      <c r="A57" s="187">
        <v>2012801</v>
      </c>
      <c r="B57" s="192" t="s">
        <v>91</v>
      </c>
      <c r="C57" s="235">
        <v>41</v>
      </c>
      <c r="D57" s="189">
        <v>39</v>
      </c>
      <c r="E57" s="189">
        <v>39</v>
      </c>
      <c r="F57" s="232">
        <f t="shared" si="0"/>
        <v>0.951219512195122</v>
      </c>
      <c r="G57" s="232">
        <f t="shared" si="1"/>
        <v>1</v>
      </c>
      <c r="H57" s="175" t="e" cm="1">
        <f t="array" ref="H57">_xlfn.XLOOKUP(A57,#REF!,#REF!)</f>
        <v>#REF!</v>
      </c>
      <c r="K57" s="175">
        <f t="shared" si="2"/>
        <v>7</v>
      </c>
    </row>
    <row r="58" s="175" customFormat="1" hidden="1" spans="1:11">
      <c r="A58" s="187">
        <v>2012899</v>
      </c>
      <c r="B58" s="192" t="s">
        <v>123</v>
      </c>
      <c r="C58" s="235">
        <v>0</v>
      </c>
      <c r="D58" s="189">
        <v>4</v>
      </c>
      <c r="E58" s="189">
        <v>0</v>
      </c>
      <c r="F58" s="232"/>
      <c r="G58" s="232">
        <f t="shared" si="1"/>
        <v>0</v>
      </c>
      <c r="H58" s="175" t="e" cm="1">
        <f t="array" ref="H58">_xlfn.XLOOKUP(A58,#REF!,#REF!)</f>
        <v>#REF!</v>
      </c>
      <c r="K58" s="175">
        <f t="shared" si="2"/>
        <v>7</v>
      </c>
    </row>
    <row r="59" s="175" customFormat="1" spans="1:11">
      <c r="A59" s="187">
        <v>20129</v>
      </c>
      <c r="B59" s="192" t="s">
        <v>124</v>
      </c>
      <c r="C59" s="235">
        <v>339</v>
      </c>
      <c r="D59" s="189">
        <v>359</v>
      </c>
      <c r="E59" s="189">
        <v>431</v>
      </c>
      <c r="F59" s="232">
        <f t="shared" si="0"/>
        <v>1.27138643067847</v>
      </c>
      <c r="G59" s="232">
        <f t="shared" si="1"/>
        <v>1.20055710306407</v>
      </c>
      <c r="H59" s="175" t="e" cm="1">
        <f t="array" ref="H59">_xlfn.XLOOKUP(A59,#REF!,#REF!)</f>
        <v>#REF!</v>
      </c>
      <c r="K59" s="175">
        <f t="shared" si="2"/>
        <v>5</v>
      </c>
    </row>
    <row r="60" s="175" customFormat="1" hidden="1" spans="1:11">
      <c r="A60" s="187">
        <v>2012901</v>
      </c>
      <c r="B60" s="199" t="s">
        <v>91</v>
      </c>
      <c r="C60" s="235">
        <v>293</v>
      </c>
      <c r="D60" s="189">
        <v>259</v>
      </c>
      <c r="E60" s="189">
        <v>343</v>
      </c>
      <c r="F60" s="232">
        <f t="shared" si="0"/>
        <v>1.17064846416382</v>
      </c>
      <c r="G60" s="232">
        <f t="shared" si="1"/>
        <v>1.32432432432432</v>
      </c>
      <c r="H60" s="175" t="e" cm="1">
        <f t="array" ref="H60">_xlfn.XLOOKUP(A60,#REF!,#REF!)</f>
        <v>#REF!</v>
      </c>
      <c r="K60" s="175">
        <f t="shared" si="2"/>
        <v>7</v>
      </c>
    </row>
    <row r="61" s="175" customFormat="1" hidden="1" spans="1:11">
      <c r="A61" s="187">
        <v>2012902</v>
      </c>
      <c r="B61" s="192" t="s">
        <v>92</v>
      </c>
      <c r="C61" s="235">
        <v>0</v>
      </c>
      <c r="D61" s="189">
        <v>5</v>
      </c>
      <c r="E61" s="189">
        <v>28</v>
      </c>
      <c r="F61" s="232"/>
      <c r="G61" s="232">
        <f t="shared" si="1"/>
        <v>5.6</v>
      </c>
      <c r="H61" s="175" t="e" cm="1">
        <f t="array" ref="H61">_xlfn.XLOOKUP(A61,#REF!,#REF!)</f>
        <v>#REF!</v>
      </c>
      <c r="K61" s="175">
        <f t="shared" si="2"/>
        <v>7</v>
      </c>
    </row>
    <row r="62" s="175" customFormat="1" hidden="1" spans="1:11">
      <c r="A62" s="187">
        <v>2012999</v>
      </c>
      <c r="B62" s="192" t="s">
        <v>125</v>
      </c>
      <c r="C62" s="235">
        <v>46</v>
      </c>
      <c r="D62" s="189">
        <v>95</v>
      </c>
      <c r="E62" s="189">
        <v>60</v>
      </c>
      <c r="F62" s="232">
        <f t="shared" si="0"/>
        <v>1.30434782608696</v>
      </c>
      <c r="G62" s="232">
        <f t="shared" si="1"/>
        <v>0.631578947368421</v>
      </c>
      <c r="H62" s="175" t="e" cm="1">
        <f t="array" ref="H62">_xlfn.XLOOKUP(A62,#REF!,#REF!)</f>
        <v>#REF!</v>
      </c>
      <c r="K62" s="175">
        <f t="shared" si="2"/>
        <v>7</v>
      </c>
    </row>
    <row r="63" s="175" customFormat="1" spans="1:11">
      <c r="A63" s="187">
        <v>20131</v>
      </c>
      <c r="B63" s="192" t="s">
        <v>126</v>
      </c>
      <c r="C63" s="235">
        <v>411</v>
      </c>
      <c r="D63" s="189">
        <v>477</v>
      </c>
      <c r="E63" s="189">
        <v>339</v>
      </c>
      <c r="F63" s="232">
        <f t="shared" si="0"/>
        <v>0.824817518248175</v>
      </c>
      <c r="G63" s="232">
        <f t="shared" si="1"/>
        <v>0.710691823899371</v>
      </c>
      <c r="H63" s="175" t="e" cm="1">
        <f t="array" ref="H63">_xlfn.XLOOKUP(A63,#REF!,#REF!)</f>
        <v>#REF!</v>
      </c>
      <c r="K63" s="175">
        <f t="shared" si="2"/>
        <v>5</v>
      </c>
    </row>
    <row r="64" s="175" customFormat="1" hidden="1" spans="1:11">
      <c r="A64" s="187">
        <v>2013101</v>
      </c>
      <c r="B64" s="192" t="s">
        <v>91</v>
      </c>
      <c r="C64" s="235">
        <v>325</v>
      </c>
      <c r="D64" s="189">
        <v>281</v>
      </c>
      <c r="E64" s="189">
        <v>223</v>
      </c>
      <c r="F64" s="232">
        <f t="shared" si="0"/>
        <v>0.686153846153846</v>
      </c>
      <c r="G64" s="232">
        <f t="shared" si="1"/>
        <v>0.793594306049822</v>
      </c>
      <c r="H64" s="175" t="e" cm="1">
        <f t="array" ref="H64">_xlfn.XLOOKUP(A64,#REF!,#REF!)</f>
        <v>#REF!</v>
      </c>
      <c r="K64" s="175">
        <f t="shared" si="2"/>
        <v>7</v>
      </c>
    </row>
    <row r="65" s="175" customFormat="1" hidden="1" spans="1:11">
      <c r="A65" s="187">
        <v>2013102</v>
      </c>
      <c r="B65" s="192" t="s">
        <v>92</v>
      </c>
      <c r="C65" s="235">
        <v>14</v>
      </c>
      <c r="D65" s="189">
        <v>33</v>
      </c>
      <c r="E65" s="189">
        <v>24</v>
      </c>
      <c r="F65" s="232">
        <f t="shared" si="0"/>
        <v>1.71428571428571</v>
      </c>
      <c r="G65" s="232">
        <f t="shared" si="1"/>
        <v>0.727272727272727</v>
      </c>
      <c r="H65" s="175" t="e" cm="1">
        <f t="array" ref="H65">_xlfn.XLOOKUP(A65,#REF!,#REF!)</f>
        <v>#REF!</v>
      </c>
      <c r="K65" s="175">
        <f t="shared" si="2"/>
        <v>7</v>
      </c>
    </row>
    <row r="66" s="175" customFormat="1" hidden="1" spans="1:11">
      <c r="A66" s="187">
        <v>2013150</v>
      </c>
      <c r="B66" s="192" t="s">
        <v>99</v>
      </c>
      <c r="C66" s="235">
        <v>63</v>
      </c>
      <c r="D66" s="189">
        <v>63</v>
      </c>
      <c r="E66" s="189">
        <v>78</v>
      </c>
      <c r="F66" s="232">
        <f t="shared" si="0"/>
        <v>1.23809523809524</v>
      </c>
      <c r="G66" s="232">
        <f t="shared" si="1"/>
        <v>1.23809523809524</v>
      </c>
      <c r="H66" s="175" t="e" cm="1">
        <f t="array" ref="H66">_xlfn.XLOOKUP(A66,#REF!,#REF!)</f>
        <v>#REF!</v>
      </c>
      <c r="K66" s="175">
        <f t="shared" si="2"/>
        <v>7</v>
      </c>
    </row>
    <row r="67" s="175" customFormat="1" hidden="1" spans="1:11">
      <c r="A67" s="187">
        <v>2013199</v>
      </c>
      <c r="B67" s="192" t="s">
        <v>127</v>
      </c>
      <c r="C67" s="235">
        <v>9</v>
      </c>
      <c r="D67" s="189">
        <v>100</v>
      </c>
      <c r="E67" s="189">
        <v>14</v>
      </c>
      <c r="F67" s="232">
        <f t="shared" si="0"/>
        <v>1.55555555555556</v>
      </c>
      <c r="G67" s="232">
        <f t="shared" si="1"/>
        <v>0.14</v>
      </c>
      <c r="H67" s="175" t="e" cm="1">
        <f t="array" ref="H67">_xlfn.XLOOKUP(A67,#REF!,#REF!)</f>
        <v>#REF!</v>
      </c>
      <c r="K67" s="175">
        <f t="shared" si="2"/>
        <v>7</v>
      </c>
    </row>
    <row r="68" s="175" customFormat="1" spans="1:11">
      <c r="A68" s="187">
        <v>20132</v>
      </c>
      <c r="B68" s="192" t="s">
        <v>128</v>
      </c>
      <c r="C68" s="235">
        <v>1363</v>
      </c>
      <c r="D68" s="189">
        <v>1590</v>
      </c>
      <c r="E68" s="189">
        <v>1409</v>
      </c>
      <c r="F68" s="232">
        <f t="shared" si="0"/>
        <v>1.03374908290536</v>
      </c>
      <c r="G68" s="232">
        <f t="shared" si="1"/>
        <v>0.886163522012579</v>
      </c>
      <c r="H68" s="175" t="e" cm="1">
        <f t="array" ref="H68">_xlfn.XLOOKUP(A68,#REF!,#REF!)</f>
        <v>#REF!</v>
      </c>
      <c r="K68" s="175">
        <f t="shared" si="2"/>
        <v>5</v>
      </c>
    </row>
    <row r="69" s="175" customFormat="1" hidden="1" spans="1:11">
      <c r="A69" s="187">
        <v>2013201</v>
      </c>
      <c r="B69" s="192" t="s">
        <v>91</v>
      </c>
      <c r="C69" s="235">
        <v>773</v>
      </c>
      <c r="D69" s="189">
        <v>778</v>
      </c>
      <c r="E69" s="189">
        <v>838</v>
      </c>
      <c r="F69" s="232">
        <f t="shared" si="0"/>
        <v>1.08408796895213</v>
      </c>
      <c r="G69" s="232">
        <f t="shared" si="1"/>
        <v>1.07712082262211</v>
      </c>
      <c r="H69" s="175" t="e" cm="1">
        <f t="array" ref="H69">_xlfn.XLOOKUP(A69,#REF!,#REF!)</f>
        <v>#REF!</v>
      </c>
      <c r="K69" s="175">
        <f t="shared" si="2"/>
        <v>7</v>
      </c>
    </row>
    <row r="70" s="175" customFormat="1" hidden="1" spans="1:11">
      <c r="A70" s="187">
        <v>2013250</v>
      </c>
      <c r="B70" s="192" t="s">
        <v>99</v>
      </c>
      <c r="C70" s="235">
        <v>462</v>
      </c>
      <c r="D70" s="189">
        <v>455</v>
      </c>
      <c r="E70" s="189">
        <v>458</v>
      </c>
      <c r="F70" s="232">
        <f t="shared" si="0"/>
        <v>0.991341991341991</v>
      </c>
      <c r="G70" s="232">
        <f t="shared" si="1"/>
        <v>1.00659340659341</v>
      </c>
      <c r="H70" s="175" t="e" cm="1">
        <f t="array" ref="H70">_xlfn.XLOOKUP(A70,#REF!,#REF!)</f>
        <v>#REF!</v>
      </c>
      <c r="K70" s="175">
        <f t="shared" si="2"/>
        <v>7</v>
      </c>
    </row>
    <row r="71" s="175" customFormat="1" hidden="1" spans="1:11">
      <c r="A71" s="187">
        <v>2013299</v>
      </c>
      <c r="B71" s="192" t="s">
        <v>129</v>
      </c>
      <c r="C71" s="235">
        <v>128</v>
      </c>
      <c r="D71" s="189">
        <v>357</v>
      </c>
      <c r="E71" s="189">
        <v>113</v>
      </c>
      <c r="F71" s="232">
        <f t="shared" ref="F71:F134" si="3">E71/C71</f>
        <v>0.8828125</v>
      </c>
      <c r="G71" s="232">
        <f t="shared" ref="G71:G134" si="4">E71/D71</f>
        <v>0.316526610644258</v>
      </c>
      <c r="H71" s="175" t="e" cm="1">
        <f t="array" ref="H71">_xlfn.XLOOKUP(A71,#REF!,#REF!)</f>
        <v>#REF!</v>
      </c>
      <c r="K71" s="175">
        <f t="shared" ref="K71:K134" si="5">LEN(A71)</f>
        <v>7</v>
      </c>
    </row>
    <row r="72" s="175" customFormat="1" spans="1:11">
      <c r="A72" s="187">
        <v>20133</v>
      </c>
      <c r="B72" s="192" t="s">
        <v>130</v>
      </c>
      <c r="C72" s="235">
        <v>375</v>
      </c>
      <c r="D72" s="189">
        <v>554</v>
      </c>
      <c r="E72" s="189">
        <v>389</v>
      </c>
      <c r="F72" s="232">
        <f t="shared" si="3"/>
        <v>1.03733333333333</v>
      </c>
      <c r="G72" s="232">
        <f t="shared" si="4"/>
        <v>0.702166064981949</v>
      </c>
      <c r="H72" s="175" t="e" cm="1">
        <f t="array" ref="H72">_xlfn.XLOOKUP(A72,#REF!,#REF!)</f>
        <v>#REF!</v>
      </c>
      <c r="K72" s="175">
        <f t="shared" si="5"/>
        <v>5</v>
      </c>
    </row>
    <row r="73" s="175" customFormat="1" hidden="1" spans="1:11">
      <c r="A73" s="187">
        <v>2013301</v>
      </c>
      <c r="B73" s="192" t="s">
        <v>91</v>
      </c>
      <c r="C73" s="235">
        <v>190</v>
      </c>
      <c r="D73" s="189">
        <v>179</v>
      </c>
      <c r="E73" s="189">
        <v>179</v>
      </c>
      <c r="F73" s="232">
        <f t="shared" si="3"/>
        <v>0.942105263157895</v>
      </c>
      <c r="G73" s="232">
        <f t="shared" si="4"/>
        <v>1</v>
      </c>
      <c r="H73" s="175" t="e" cm="1">
        <f t="array" ref="H73">_xlfn.XLOOKUP(A73,#REF!,#REF!)</f>
        <v>#REF!</v>
      </c>
      <c r="K73" s="175">
        <f t="shared" si="5"/>
        <v>7</v>
      </c>
    </row>
    <row r="74" s="175" customFormat="1" hidden="1" spans="1:11">
      <c r="A74" s="187">
        <v>2013302</v>
      </c>
      <c r="B74" s="192" t="s">
        <v>92</v>
      </c>
      <c r="C74" s="235">
        <v>0</v>
      </c>
      <c r="D74" s="189">
        <v>165</v>
      </c>
      <c r="E74" s="189">
        <v>0</v>
      </c>
      <c r="F74" s="232"/>
      <c r="G74" s="232">
        <f t="shared" si="4"/>
        <v>0</v>
      </c>
      <c r="H74" s="175" t="e" cm="1">
        <f t="array" ref="H74">_xlfn.XLOOKUP(A74,#REF!,#REF!)</f>
        <v>#REF!</v>
      </c>
      <c r="K74" s="175">
        <f t="shared" si="5"/>
        <v>7</v>
      </c>
    </row>
    <row r="75" s="175" customFormat="1" hidden="1" spans="1:11">
      <c r="A75" s="187">
        <v>2013350</v>
      </c>
      <c r="B75" s="192" t="s">
        <v>99</v>
      </c>
      <c r="C75" s="235">
        <v>175</v>
      </c>
      <c r="D75" s="189">
        <v>190</v>
      </c>
      <c r="E75" s="189">
        <v>200</v>
      </c>
      <c r="F75" s="232">
        <f t="shared" si="3"/>
        <v>1.14285714285714</v>
      </c>
      <c r="G75" s="232">
        <f t="shared" si="4"/>
        <v>1.05263157894737</v>
      </c>
      <c r="H75" s="175" t="e" cm="1">
        <f t="array" ref="H75">_xlfn.XLOOKUP(A75,#REF!,#REF!)</f>
        <v>#REF!</v>
      </c>
      <c r="K75" s="175">
        <f t="shared" si="5"/>
        <v>7</v>
      </c>
    </row>
    <row r="76" s="175" customFormat="1" hidden="1" spans="1:11">
      <c r="A76" s="187">
        <v>2013399</v>
      </c>
      <c r="B76" s="192" t="s">
        <v>131</v>
      </c>
      <c r="C76" s="235">
        <v>10</v>
      </c>
      <c r="D76" s="189">
        <v>20</v>
      </c>
      <c r="E76" s="189">
        <v>10</v>
      </c>
      <c r="F76" s="232">
        <f t="shared" si="3"/>
        <v>1</v>
      </c>
      <c r="G76" s="232">
        <f t="shared" si="4"/>
        <v>0.5</v>
      </c>
      <c r="H76" s="175" t="e" cm="1">
        <f t="array" ref="H76">_xlfn.XLOOKUP(A76,#REF!,#REF!)</f>
        <v>#REF!</v>
      </c>
      <c r="K76" s="175">
        <f t="shared" si="5"/>
        <v>7</v>
      </c>
    </row>
    <row r="77" s="175" customFormat="1" spans="1:11">
      <c r="A77" s="187">
        <v>20134</v>
      </c>
      <c r="B77" s="192" t="s">
        <v>132</v>
      </c>
      <c r="C77" s="235">
        <v>232</v>
      </c>
      <c r="D77" s="189">
        <v>233</v>
      </c>
      <c r="E77" s="189">
        <v>271</v>
      </c>
      <c r="F77" s="232">
        <f t="shared" si="3"/>
        <v>1.16810344827586</v>
      </c>
      <c r="G77" s="232">
        <f t="shared" si="4"/>
        <v>1.16309012875536</v>
      </c>
      <c r="H77" s="175" t="e" cm="1">
        <f t="array" ref="H77">_xlfn.XLOOKUP(A77,#REF!,#REF!)</f>
        <v>#REF!</v>
      </c>
      <c r="K77" s="175">
        <f t="shared" si="5"/>
        <v>5</v>
      </c>
    </row>
    <row r="78" s="175" customFormat="1" hidden="1" spans="1:11">
      <c r="A78" s="187">
        <v>2013401</v>
      </c>
      <c r="B78" s="192" t="s">
        <v>91</v>
      </c>
      <c r="C78" s="235">
        <v>162</v>
      </c>
      <c r="D78" s="189">
        <v>146</v>
      </c>
      <c r="E78" s="189">
        <v>180</v>
      </c>
      <c r="F78" s="232">
        <f t="shared" si="3"/>
        <v>1.11111111111111</v>
      </c>
      <c r="G78" s="232">
        <f t="shared" si="4"/>
        <v>1.23287671232877</v>
      </c>
      <c r="H78" s="175" t="e" cm="1">
        <f t="array" ref="H78">_xlfn.XLOOKUP(A78,#REF!,#REF!)</f>
        <v>#REF!</v>
      </c>
      <c r="K78" s="175">
        <f t="shared" si="5"/>
        <v>7</v>
      </c>
    </row>
    <row r="79" s="175" customFormat="1" hidden="1" spans="1:11">
      <c r="A79" s="187">
        <v>2013450</v>
      </c>
      <c r="B79" s="192" t="s">
        <v>99</v>
      </c>
      <c r="C79" s="235">
        <v>69</v>
      </c>
      <c r="D79" s="189">
        <v>76</v>
      </c>
      <c r="E79" s="189">
        <v>90</v>
      </c>
      <c r="F79" s="232">
        <f t="shared" si="3"/>
        <v>1.30434782608696</v>
      </c>
      <c r="G79" s="232">
        <f t="shared" si="4"/>
        <v>1.18421052631579</v>
      </c>
      <c r="H79" s="175" t="e" cm="1">
        <f t="array" ref="H79">_xlfn.XLOOKUP(A79,#REF!,#REF!)</f>
        <v>#REF!</v>
      </c>
      <c r="K79" s="175">
        <f t="shared" si="5"/>
        <v>7</v>
      </c>
    </row>
    <row r="80" s="175" customFormat="1" hidden="1" spans="1:11">
      <c r="A80" s="187">
        <v>2013499</v>
      </c>
      <c r="B80" s="192" t="s">
        <v>133</v>
      </c>
      <c r="C80" s="235">
        <v>1</v>
      </c>
      <c r="D80" s="189">
        <v>11</v>
      </c>
      <c r="E80" s="189">
        <v>1</v>
      </c>
      <c r="F80" s="232">
        <f t="shared" si="3"/>
        <v>1</v>
      </c>
      <c r="G80" s="232">
        <f t="shared" si="4"/>
        <v>0.0909090909090909</v>
      </c>
      <c r="H80" s="175" t="e" cm="1">
        <f t="array" ref="H80">_xlfn.XLOOKUP(A80,#REF!,#REF!)</f>
        <v>#REF!</v>
      </c>
      <c r="K80" s="175">
        <f t="shared" si="5"/>
        <v>7</v>
      </c>
    </row>
    <row r="81" s="175" customFormat="1" spans="1:11">
      <c r="A81" s="187">
        <v>20136</v>
      </c>
      <c r="B81" s="192" t="s">
        <v>134</v>
      </c>
      <c r="C81" s="235">
        <v>303</v>
      </c>
      <c r="D81" s="189">
        <v>343</v>
      </c>
      <c r="E81" s="189">
        <v>324</v>
      </c>
      <c r="F81" s="232">
        <f t="shared" si="3"/>
        <v>1.06930693069307</v>
      </c>
      <c r="G81" s="232">
        <f t="shared" si="4"/>
        <v>0.944606413994169</v>
      </c>
      <c r="H81" s="175" t="e" cm="1">
        <f t="array" ref="H81">_xlfn.XLOOKUP(A81,#REF!,#REF!)</f>
        <v>#REF!</v>
      </c>
      <c r="K81" s="175">
        <f t="shared" si="5"/>
        <v>5</v>
      </c>
    </row>
    <row r="82" s="175" customFormat="1" hidden="1" spans="1:11">
      <c r="A82" s="187">
        <v>2013601</v>
      </c>
      <c r="B82" s="192" t="s">
        <v>91</v>
      </c>
      <c r="C82" s="235">
        <v>220</v>
      </c>
      <c r="D82" s="189">
        <v>212</v>
      </c>
      <c r="E82" s="189">
        <v>212</v>
      </c>
      <c r="F82" s="232">
        <f t="shared" si="3"/>
        <v>0.963636363636364</v>
      </c>
      <c r="G82" s="232">
        <f t="shared" si="4"/>
        <v>1</v>
      </c>
      <c r="H82" s="175" t="e" cm="1">
        <f t="array" ref="H82">_xlfn.XLOOKUP(A82,#REF!,#REF!)</f>
        <v>#REF!</v>
      </c>
      <c r="K82" s="175">
        <f t="shared" si="5"/>
        <v>7</v>
      </c>
    </row>
    <row r="83" s="175" customFormat="1" hidden="1" spans="1:11">
      <c r="A83" s="187">
        <v>2013650</v>
      </c>
      <c r="B83" s="192" t="s">
        <v>99</v>
      </c>
      <c r="C83" s="235">
        <v>68</v>
      </c>
      <c r="D83" s="189">
        <v>71</v>
      </c>
      <c r="E83" s="189">
        <v>72</v>
      </c>
      <c r="F83" s="232">
        <f t="shared" si="3"/>
        <v>1.05882352941176</v>
      </c>
      <c r="G83" s="232">
        <f t="shared" si="4"/>
        <v>1.01408450704225</v>
      </c>
      <c r="H83" s="175" t="e" cm="1">
        <f t="array" ref="H83">_xlfn.XLOOKUP(A83,#REF!,#REF!)</f>
        <v>#REF!</v>
      </c>
      <c r="K83" s="175">
        <f t="shared" si="5"/>
        <v>7</v>
      </c>
    </row>
    <row r="84" s="175" customFormat="1" hidden="1" spans="1:11">
      <c r="A84" s="187">
        <v>2013699</v>
      </c>
      <c r="B84" s="192" t="s">
        <v>134</v>
      </c>
      <c r="C84" s="235">
        <v>15</v>
      </c>
      <c r="D84" s="189">
        <v>60</v>
      </c>
      <c r="E84" s="189">
        <v>40</v>
      </c>
      <c r="F84" s="232">
        <f t="shared" si="3"/>
        <v>2.66666666666667</v>
      </c>
      <c r="G84" s="232">
        <f t="shared" si="4"/>
        <v>0.666666666666667</v>
      </c>
      <c r="H84" s="175" t="e" cm="1">
        <f t="array" ref="H84">_xlfn.XLOOKUP(A84,#REF!,#REF!)</f>
        <v>#REF!</v>
      </c>
      <c r="K84" s="175">
        <f t="shared" si="5"/>
        <v>7</v>
      </c>
    </row>
    <row r="85" s="175" customFormat="1" spans="1:11">
      <c r="A85" s="187">
        <v>20138</v>
      </c>
      <c r="B85" s="192" t="s">
        <v>135</v>
      </c>
      <c r="C85" s="235">
        <v>1854</v>
      </c>
      <c r="D85" s="189">
        <v>1719</v>
      </c>
      <c r="E85" s="189">
        <v>1991</v>
      </c>
      <c r="F85" s="232">
        <f t="shared" si="3"/>
        <v>1.07389428263215</v>
      </c>
      <c r="G85" s="232">
        <f t="shared" si="4"/>
        <v>1.15823152995928</v>
      </c>
      <c r="H85" s="175" t="e" cm="1">
        <f t="array" ref="H85">_xlfn.XLOOKUP(A85,#REF!,#REF!)</f>
        <v>#REF!</v>
      </c>
      <c r="K85" s="175">
        <f t="shared" si="5"/>
        <v>5</v>
      </c>
    </row>
    <row r="86" s="175" customFormat="1" hidden="1" spans="1:11">
      <c r="A86" s="187">
        <v>2013801</v>
      </c>
      <c r="B86" s="192" t="s">
        <v>91</v>
      </c>
      <c r="C86" s="235">
        <v>1513</v>
      </c>
      <c r="D86" s="189">
        <v>1385</v>
      </c>
      <c r="E86" s="189">
        <v>1471</v>
      </c>
      <c r="F86" s="232">
        <f t="shared" si="3"/>
        <v>0.972240581625909</v>
      </c>
      <c r="G86" s="232">
        <f t="shared" si="4"/>
        <v>1.06209386281588</v>
      </c>
      <c r="H86" s="175" t="e" cm="1">
        <f t="array" ref="H86">_xlfn.XLOOKUP(A86,#REF!,#REF!)</f>
        <v>#REF!</v>
      </c>
      <c r="K86" s="175">
        <f t="shared" si="5"/>
        <v>7</v>
      </c>
    </row>
    <row r="87" s="175" customFormat="1" hidden="1" spans="1:11">
      <c r="A87" s="187">
        <v>2013805</v>
      </c>
      <c r="B87" s="192" t="s">
        <v>136</v>
      </c>
      <c r="C87" s="235">
        <v>44</v>
      </c>
      <c r="D87" s="189">
        <v>20</v>
      </c>
      <c r="E87" s="189">
        <v>221</v>
      </c>
      <c r="F87" s="232">
        <f t="shared" si="3"/>
        <v>5.02272727272727</v>
      </c>
      <c r="G87" s="232">
        <f t="shared" si="4"/>
        <v>11.05</v>
      </c>
      <c r="H87" s="175" t="e" cm="1">
        <f t="array" ref="H87">_xlfn.XLOOKUP(A87,#REF!,#REF!)</f>
        <v>#REF!</v>
      </c>
      <c r="K87" s="175">
        <f t="shared" si="5"/>
        <v>7</v>
      </c>
    </row>
    <row r="88" s="175" customFormat="1" hidden="1" spans="1:11">
      <c r="A88" s="187">
        <v>2013850</v>
      </c>
      <c r="B88" s="192" t="s">
        <v>99</v>
      </c>
      <c r="C88" s="235">
        <v>188</v>
      </c>
      <c r="D88" s="189">
        <v>183</v>
      </c>
      <c r="E88" s="189">
        <v>184</v>
      </c>
      <c r="F88" s="232">
        <f t="shared" si="3"/>
        <v>0.978723404255319</v>
      </c>
      <c r="G88" s="232">
        <f t="shared" si="4"/>
        <v>1.00546448087432</v>
      </c>
      <c r="H88" s="175" t="e" cm="1">
        <f t="array" ref="H88">_xlfn.XLOOKUP(A88,#REF!,#REF!)</f>
        <v>#REF!</v>
      </c>
      <c r="K88" s="175">
        <f t="shared" si="5"/>
        <v>7</v>
      </c>
    </row>
    <row r="89" s="175" customFormat="1" hidden="1" spans="1:11">
      <c r="A89" s="187">
        <v>2013899</v>
      </c>
      <c r="B89" s="192" t="s">
        <v>137</v>
      </c>
      <c r="C89" s="235">
        <v>109</v>
      </c>
      <c r="D89" s="189">
        <v>131</v>
      </c>
      <c r="E89" s="189">
        <v>115</v>
      </c>
      <c r="F89" s="232">
        <f t="shared" si="3"/>
        <v>1.05504587155963</v>
      </c>
      <c r="G89" s="232">
        <f t="shared" si="4"/>
        <v>0.877862595419847</v>
      </c>
      <c r="H89" s="175" t="e" cm="1">
        <f t="array" ref="H89">_xlfn.XLOOKUP(A89,#REF!,#REF!)</f>
        <v>#REF!</v>
      </c>
      <c r="K89" s="175">
        <f t="shared" si="5"/>
        <v>7</v>
      </c>
    </row>
    <row r="90" s="175" customFormat="1" spans="1:11">
      <c r="A90" s="187">
        <v>20139</v>
      </c>
      <c r="B90" s="192" t="s">
        <v>138</v>
      </c>
      <c r="C90" s="235">
        <v>0</v>
      </c>
      <c r="D90" s="189">
        <v>0</v>
      </c>
      <c r="E90" s="189">
        <v>2034</v>
      </c>
      <c r="F90" s="232"/>
      <c r="G90" s="232"/>
      <c r="H90" s="175" t="e" cm="1">
        <f t="array" ref="H90">_xlfn.XLOOKUP(A90,#REF!,#REF!)</f>
        <v>#REF!</v>
      </c>
      <c r="K90" s="175">
        <f t="shared" si="5"/>
        <v>5</v>
      </c>
    </row>
    <row r="91" s="175" customFormat="1" hidden="1" spans="1:11">
      <c r="A91" s="187">
        <v>2013904</v>
      </c>
      <c r="B91" s="192" t="s">
        <v>139</v>
      </c>
      <c r="C91" s="235">
        <v>0</v>
      </c>
      <c r="D91" s="189">
        <v>0</v>
      </c>
      <c r="E91" s="189">
        <v>2034</v>
      </c>
      <c r="F91" s="232"/>
      <c r="G91" s="232"/>
      <c r="H91" s="175" t="e" cm="1">
        <f t="array" ref="H91">_xlfn.XLOOKUP(A91,#REF!,#REF!)</f>
        <v>#REF!</v>
      </c>
      <c r="K91" s="175">
        <f t="shared" si="5"/>
        <v>7</v>
      </c>
    </row>
    <row r="92" s="175" customFormat="1" spans="1:11">
      <c r="A92" s="187">
        <v>20140</v>
      </c>
      <c r="B92" s="192" t="s">
        <v>140</v>
      </c>
      <c r="C92" s="235">
        <v>232</v>
      </c>
      <c r="D92" s="189">
        <v>1240</v>
      </c>
      <c r="E92" s="189">
        <v>318</v>
      </c>
      <c r="F92" s="232">
        <f t="shared" si="3"/>
        <v>1.37068965517241</v>
      </c>
      <c r="G92" s="232">
        <f t="shared" si="4"/>
        <v>0.256451612903226</v>
      </c>
      <c r="H92" s="175" t="e" cm="1">
        <f t="array" ref="H92">_xlfn.XLOOKUP(A92,#REF!,#REF!)</f>
        <v>#REF!</v>
      </c>
      <c r="K92" s="175">
        <f t="shared" si="5"/>
        <v>5</v>
      </c>
    </row>
    <row r="93" s="175" customFormat="1" hidden="1" spans="1:11">
      <c r="A93" s="187">
        <v>2014001</v>
      </c>
      <c r="B93" s="192" t="s">
        <v>91</v>
      </c>
      <c r="C93" s="235">
        <v>87</v>
      </c>
      <c r="D93" s="189">
        <v>86</v>
      </c>
      <c r="E93" s="189">
        <v>138</v>
      </c>
      <c r="F93" s="232">
        <f t="shared" si="3"/>
        <v>1.58620689655172</v>
      </c>
      <c r="G93" s="232">
        <f t="shared" si="4"/>
        <v>1.6046511627907</v>
      </c>
      <c r="H93" s="175" t="e" cm="1">
        <f t="array" ref="H93">_xlfn.XLOOKUP(A93,#REF!,#REF!)</f>
        <v>#REF!</v>
      </c>
      <c r="K93" s="175">
        <f t="shared" si="5"/>
        <v>7</v>
      </c>
    </row>
    <row r="94" s="175" customFormat="1" hidden="1" spans="1:11">
      <c r="A94" s="187">
        <v>2014004</v>
      </c>
      <c r="B94" s="192" t="s">
        <v>141</v>
      </c>
      <c r="C94" s="235">
        <v>22</v>
      </c>
      <c r="D94" s="189">
        <v>265</v>
      </c>
      <c r="E94" s="189">
        <v>60</v>
      </c>
      <c r="F94" s="232">
        <f t="shared" si="3"/>
        <v>2.72727272727273</v>
      </c>
      <c r="G94" s="232">
        <f t="shared" si="4"/>
        <v>0.226415094339623</v>
      </c>
      <c r="H94" s="175" t="e" cm="1">
        <f t="array" ref="H94">_xlfn.XLOOKUP(A94,#REF!,#REF!)</f>
        <v>#REF!</v>
      </c>
      <c r="K94" s="175">
        <f t="shared" si="5"/>
        <v>7</v>
      </c>
    </row>
    <row r="95" s="175" customFormat="1" hidden="1" spans="1:11">
      <c r="A95" s="187">
        <v>2014050</v>
      </c>
      <c r="B95" s="192" t="s">
        <v>99</v>
      </c>
      <c r="C95" s="235">
        <v>0</v>
      </c>
      <c r="D95" s="189">
        <v>0</v>
      </c>
      <c r="E95" s="189">
        <v>120</v>
      </c>
      <c r="F95" s="232"/>
      <c r="G95" s="232"/>
      <c r="H95" s="175" t="e" cm="1">
        <f t="array" ref="H95">_xlfn.XLOOKUP(A95,#REF!,#REF!)</f>
        <v>#REF!</v>
      </c>
      <c r="K95" s="175">
        <f t="shared" si="5"/>
        <v>7</v>
      </c>
    </row>
    <row r="96" s="175" customFormat="1" hidden="1" spans="1:11">
      <c r="A96" s="187">
        <v>2014099</v>
      </c>
      <c r="B96" s="192" t="s">
        <v>142</v>
      </c>
      <c r="C96" s="235">
        <v>123</v>
      </c>
      <c r="D96" s="189">
        <v>889</v>
      </c>
      <c r="E96" s="189">
        <v>0</v>
      </c>
      <c r="F96" s="232">
        <f t="shared" si="3"/>
        <v>0</v>
      </c>
      <c r="G96" s="232">
        <f t="shared" si="4"/>
        <v>0</v>
      </c>
      <c r="H96" s="175" t="e" cm="1">
        <f t="array" ref="H96">_xlfn.XLOOKUP(A96,#REF!,#REF!)</f>
        <v>#REF!</v>
      </c>
      <c r="K96" s="175">
        <f t="shared" si="5"/>
        <v>7</v>
      </c>
    </row>
    <row r="97" s="175" customFormat="1" spans="1:11">
      <c r="A97" s="187">
        <v>20141</v>
      </c>
      <c r="B97" s="192" t="s">
        <v>143</v>
      </c>
      <c r="C97" s="235">
        <v>0</v>
      </c>
      <c r="D97" s="189">
        <v>0</v>
      </c>
      <c r="E97" s="189">
        <v>275</v>
      </c>
      <c r="F97" s="232"/>
      <c r="G97" s="232"/>
      <c r="H97" s="175" t="e" cm="1">
        <f t="array" ref="H97">_xlfn.XLOOKUP(A97,#REF!,#REF!)</f>
        <v>#REF!</v>
      </c>
      <c r="K97" s="175">
        <f t="shared" si="5"/>
        <v>5</v>
      </c>
    </row>
    <row r="98" s="175" customFormat="1" hidden="1" spans="1:11">
      <c r="A98" s="187">
        <v>2014150</v>
      </c>
      <c r="B98" s="192" t="s">
        <v>99</v>
      </c>
      <c r="C98" s="235">
        <v>0</v>
      </c>
      <c r="D98" s="189">
        <v>0</v>
      </c>
      <c r="E98" s="189">
        <v>275</v>
      </c>
      <c r="F98" s="232"/>
      <c r="G98" s="232"/>
      <c r="H98" s="175" t="e" cm="1">
        <f t="array" ref="H98">_xlfn.XLOOKUP(A98,#REF!,#REF!)</f>
        <v>#REF!</v>
      </c>
      <c r="K98" s="175">
        <f t="shared" si="5"/>
        <v>7</v>
      </c>
    </row>
    <row r="99" s="175" customFormat="1" spans="1:11">
      <c r="A99" s="187">
        <v>204</v>
      </c>
      <c r="B99" s="192" t="s">
        <v>144</v>
      </c>
      <c r="C99" s="235">
        <v>13465</v>
      </c>
      <c r="D99" s="189">
        <v>15634</v>
      </c>
      <c r="E99" s="189">
        <v>15450</v>
      </c>
      <c r="F99" s="232">
        <f t="shared" si="3"/>
        <v>1.14741923505384</v>
      </c>
      <c r="G99" s="232">
        <f t="shared" si="4"/>
        <v>0.988230779071255</v>
      </c>
      <c r="H99" s="175" t="e" cm="1">
        <f t="array" ref="H99">_xlfn.XLOOKUP(A99,#REF!,#REF!)</f>
        <v>#REF!</v>
      </c>
      <c r="K99" s="175">
        <f t="shared" si="5"/>
        <v>3</v>
      </c>
    </row>
    <row r="100" s="175" customFormat="1" spans="1:11">
      <c r="A100" s="187">
        <v>20402</v>
      </c>
      <c r="B100" s="192" t="s">
        <v>145</v>
      </c>
      <c r="C100" s="235">
        <v>12413</v>
      </c>
      <c r="D100" s="189">
        <v>14534</v>
      </c>
      <c r="E100" s="189">
        <v>14201</v>
      </c>
      <c r="F100" s="232">
        <f t="shared" si="3"/>
        <v>1.14404253605091</v>
      </c>
      <c r="G100" s="232">
        <f t="shared" si="4"/>
        <v>0.977088206962983</v>
      </c>
      <c r="H100" s="175" t="e" cm="1">
        <f t="array" ref="H100">_xlfn.XLOOKUP(A100,#REF!,#REF!)</f>
        <v>#REF!</v>
      </c>
      <c r="K100" s="175">
        <f t="shared" si="5"/>
        <v>5</v>
      </c>
    </row>
    <row r="101" s="175" customFormat="1" hidden="1" spans="1:11">
      <c r="A101" s="187">
        <v>2040201</v>
      </c>
      <c r="B101" s="192" t="s">
        <v>91</v>
      </c>
      <c r="C101" s="235">
        <v>8073</v>
      </c>
      <c r="D101" s="189">
        <v>7935</v>
      </c>
      <c r="E101" s="189">
        <v>8506</v>
      </c>
      <c r="F101" s="232">
        <f t="shared" si="3"/>
        <v>1.05363557537471</v>
      </c>
      <c r="G101" s="232">
        <f t="shared" si="4"/>
        <v>1.07195967233774</v>
      </c>
      <c r="H101" s="175" t="e" cm="1">
        <f t="array" ref="H101">_xlfn.XLOOKUP(A101,#REF!,#REF!)</f>
        <v>#REF!</v>
      </c>
      <c r="K101" s="175">
        <f t="shared" si="5"/>
        <v>7</v>
      </c>
    </row>
    <row r="102" s="175" customFormat="1" hidden="1" spans="1:11">
      <c r="A102" s="187">
        <v>2040202</v>
      </c>
      <c r="B102" s="192" t="s">
        <v>92</v>
      </c>
      <c r="C102" s="237">
        <v>0</v>
      </c>
      <c r="D102" s="189">
        <v>862</v>
      </c>
      <c r="E102" s="189">
        <v>1514</v>
      </c>
      <c r="F102" s="232"/>
      <c r="G102" s="232">
        <f t="shared" si="4"/>
        <v>1.75638051044084</v>
      </c>
      <c r="H102" s="175" t="e" cm="1">
        <f t="array" ref="H102">_xlfn.XLOOKUP(A102,#REF!,#REF!)</f>
        <v>#REF!</v>
      </c>
      <c r="K102" s="175">
        <f t="shared" si="5"/>
        <v>7</v>
      </c>
    </row>
    <row r="103" s="175" customFormat="1" hidden="1" spans="1:11">
      <c r="A103" s="187">
        <v>2040299</v>
      </c>
      <c r="B103" s="192" t="s">
        <v>146</v>
      </c>
      <c r="C103" s="237">
        <v>4340</v>
      </c>
      <c r="D103" s="189">
        <v>5737</v>
      </c>
      <c r="E103" s="189">
        <v>4181</v>
      </c>
      <c r="F103" s="232">
        <f t="shared" si="3"/>
        <v>0.963364055299539</v>
      </c>
      <c r="G103" s="232">
        <f t="shared" si="4"/>
        <v>0.728778107024577</v>
      </c>
      <c r="H103" s="175" t="e" cm="1">
        <f t="array" ref="H103">_xlfn.XLOOKUP(A103,#REF!,#REF!)</f>
        <v>#REF!</v>
      </c>
      <c r="K103" s="175">
        <f t="shared" si="5"/>
        <v>7</v>
      </c>
    </row>
    <row r="104" s="175" customFormat="1" spans="1:11">
      <c r="A104" s="187">
        <v>20405</v>
      </c>
      <c r="B104" s="192" t="s">
        <v>147</v>
      </c>
      <c r="C104" s="237">
        <v>0</v>
      </c>
      <c r="D104" s="189">
        <v>8</v>
      </c>
      <c r="E104" s="189">
        <v>0</v>
      </c>
      <c r="F104" s="232"/>
      <c r="G104" s="232">
        <f t="shared" si="4"/>
        <v>0</v>
      </c>
      <c r="H104" s="175" t="e" cm="1">
        <f t="array" ref="H104">_xlfn.XLOOKUP(A104,#REF!,#REF!)</f>
        <v>#REF!</v>
      </c>
      <c r="K104" s="175">
        <f t="shared" si="5"/>
        <v>5</v>
      </c>
    </row>
    <row r="105" s="175" customFormat="1" hidden="1" spans="1:11">
      <c r="A105" s="187">
        <v>2040502</v>
      </c>
      <c r="B105" s="192" t="s">
        <v>92</v>
      </c>
      <c r="C105" s="237">
        <v>0</v>
      </c>
      <c r="D105" s="189">
        <v>8</v>
      </c>
      <c r="E105" s="189">
        <v>0</v>
      </c>
      <c r="F105" s="232"/>
      <c r="G105" s="232">
        <f t="shared" si="4"/>
        <v>0</v>
      </c>
      <c r="H105" s="175" t="e" cm="1">
        <f t="array" ref="H105">_xlfn.XLOOKUP(A105,#REF!,#REF!)</f>
        <v>#REF!</v>
      </c>
      <c r="K105" s="175">
        <f t="shared" si="5"/>
        <v>7</v>
      </c>
    </row>
    <row r="106" s="175" customFormat="1" spans="1:11">
      <c r="A106" s="187">
        <v>20406</v>
      </c>
      <c r="B106" s="192" t="s">
        <v>148</v>
      </c>
      <c r="C106" s="237">
        <v>1052</v>
      </c>
      <c r="D106" s="189">
        <v>1092</v>
      </c>
      <c r="E106" s="189">
        <v>1249</v>
      </c>
      <c r="F106" s="232">
        <f t="shared" si="3"/>
        <v>1.18726235741445</v>
      </c>
      <c r="G106" s="232">
        <f t="shared" si="4"/>
        <v>1.14377289377289</v>
      </c>
      <c r="H106" s="175" t="e" cm="1">
        <f t="array" ref="H106">_xlfn.XLOOKUP(A106,#REF!,#REF!)</f>
        <v>#REF!</v>
      </c>
      <c r="K106" s="175">
        <f t="shared" si="5"/>
        <v>5</v>
      </c>
    </row>
    <row r="107" s="175" customFormat="1" hidden="1" spans="1:11">
      <c r="A107" s="187">
        <v>2040601</v>
      </c>
      <c r="B107" s="192" t="s">
        <v>91</v>
      </c>
      <c r="C107" s="237">
        <v>711</v>
      </c>
      <c r="D107" s="189">
        <v>648</v>
      </c>
      <c r="E107" s="189">
        <v>682</v>
      </c>
      <c r="F107" s="232">
        <f t="shared" si="3"/>
        <v>0.959212376933896</v>
      </c>
      <c r="G107" s="232">
        <f t="shared" si="4"/>
        <v>1.05246913580247</v>
      </c>
      <c r="H107" s="175" t="e" cm="1">
        <f t="array" ref="H107">_xlfn.XLOOKUP(A107,#REF!,#REF!)</f>
        <v>#REF!</v>
      </c>
      <c r="K107" s="175">
        <f t="shared" si="5"/>
        <v>7</v>
      </c>
    </row>
    <row r="108" s="175" customFormat="1" hidden="1" spans="1:11">
      <c r="A108" s="187">
        <v>2040602</v>
      </c>
      <c r="B108" s="192" t="s">
        <v>92</v>
      </c>
      <c r="C108" s="237">
        <v>0</v>
      </c>
      <c r="D108" s="189">
        <v>54</v>
      </c>
      <c r="E108" s="189">
        <v>77</v>
      </c>
      <c r="F108" s="232"/>
      <c r="G108" s="232">
        <f t="shared" si="4"/>
        <v>1.42592592592593</v>
      </c>
      <c r="H108" s="175" t="e" cm="1">
        <f t="array" ref="H108">_xlfn.XLOOKUP(A108,#REF!,#REF!)</f>
        <v>#REF!</v>
      </c>
      <c r="K108" s="175">
        <f t="shared" si="5"/>
        <v>7</v>
      </c>
    </row>
    <row r="109" s="175" customFormat="1" hidden="1" spans="1:11">
      <c r="A109" s="187">
        <v>2040604</v>
      </c>
      <c r="B109" s="192" t="s">
        <v>149</v>
      </c>
      <c r="C109" s="237">
        <v>0</v>
      </c>
      <c r="D109" s="189">
        <v>0</v>
      </c>
      <c r="E109" s="189">
        <v>68</v>
      </c>
      <c r="F109" s="232"/>
      <c r="G109" s="232"/>
      <c r="H109" s="175" t="e" cm="1">
        <f t="array" ref="H109">_xlfn.XLOOKUP(A109,#REF!,#REF!)</f>
        <v>#REF!</v>
      </c>
      <c r="K109" s="175">
        <f t="shared" si="5"/>
        <v>7</v>
      </c>
    </row>
    <row r="110" s="175" customFormat="1" hidden="1" spans="1:11">
      <c r="A110" s="187">
        <v>2040607</v>
      </c>
      <c r="B110" s="192" t="s">
        <v>150</v>
      </c>
      <c r="C110" s="237">
        <v>31</v>
      </c>
      <c r="D110" s="189">
        <v>79</v>
      </c>
      <c r="E110" s="189">
        <v>79</v>
      </c>
      <c r="F110" s="232">
        <f t="shared" si="3"/>
        <v>2.54838709677419</v>
      </c>
      <c r="G110" s="232">
        <f t="shared" si="4"/>
        <v>1</v>
      </c>
      <c r="H110" s="175" t="e" cm="1">
        <f t="array" ref="H110">_xlfn.XLOOKUP(A110,#REF!,#REF!)</f>
        <v>#REF!</v>
      </c>
      <c r="K110" s="175">
        <f t="shared" si="5"/>
        <v>7</v>
      </c>
    </row>
    <row r="111" s="175" customFormat="1" hidden="1" spans="1:11">
      <c r="A111" s="187">
        <v>2040650</v>
      </c>
      <c r="B111" s="188" t="s">
        <v>99</v>
      </c>
      <c r="C111" s="237">
        <v>41</v>
      </c>
      <c r="D111" s="189">
        <v>41</v>
      </c>
      <c r="E111" s="189">
        <v>47</v>
      </c>
      <c r="F111" s="232">
        <f t="shared" si="3"/>
        <v>1.14634146341463</v>
      </c>
      <c r="G111" s="232">
        <f t="shared" si="4"/>
        <v>1.14634146341463</v>
      </c>
      <c r="H111" s="175" t="e" cm="1">
        <f t="array" ref="H111">_xlfn.XLOOKUP(A111,#REF!,#REF!)</f>
        <v>#REF!</v>
      </c>
      <c r="K111" s="175">
        <f t="shared" si="5"/>
        <v>7</v>
      </c>
    </row>
    <row r="112" s="175" customFormat="1" hidden="1" spans="1:11">
      <c r="A112" s="187">
        <v>2040699</v>
      </c>
      <c r="B112" s="192" t="s">
        <v>151</v>
      </c>
      <c r="C112" s="237">
        <v>269</v>
      </c>
      <c r="D112" s="189">
        <v>270</v>
      </c>
      <c r="E112" s="189">
        <v>296</v>
      </c>
      <c r="F112" s="232">
        <f t="shared" si="3"/>
        <v>1.1003717472119</v>
      </c>
      <c r="G112" s="232">
        <f t="shared" si="4"/>
        <v>1.0962962962963</v>
      </c>
      <c r="H112" s="175" t="e" cm="1">
        <f t="array" ref="H112">_xlfn.XLOOKUP(A112,#REF!,#REF!)</f>
        <v>#REF!</v>
      </c>
      <c r="K112" s="175">
        <f t="shared" si="5"/>
        <v>7</v>
      </c>
    </row>
    <row r="113" s="175" customFormat="1" spans="1:11">
      <c r="A113" s="187">
        <v>205</v>
      </c>
      <c r="B113" s="192" t="s">
        <v>152</v>
      </c>
      <c r="C113" s="237">
        <v>69919</v>
      </c>
      <c r="D113" s="189">
        <v>78438</v>
      </c>
      <c r="E113" s="189">
        <v>85825</v>
      </c>
      <c r="F113" s="232">
        <f t="shared" si="3"/>
        <v>1.22749181195383</v>
      </c>
      <c r="G113" s="232">
        <f t="shared" si="4"/>
        <v>1.09417629210332</v>
      </c>
      <c r="H113" s="175" t="e" cm="1">
        <f t="array" ref="H113">_xlfn.XLOOKUP(A113,#REF!,#REF!)</f>
        <v>#REF!</v>
      </c>
      <c r="K113" s="175">
        <f t="shared" si="5"/>
        <v>3</v>
      </c>
    </row>
    <row r="114" s="175" customFormat="1" spans="1:11">
      <c r="A114" s="187">
        <v>20501</v>
      </c>
      <c r="B114" s="192" t="s">
        <v>153</v>
      </c>
      <c r="C114" s="237">
        <v>1264</v>
      </c>
      <c r="D114" s="189">
        <v>5405</v>
      </c>
      <c r="E114" s="189">
        <v>1615</v>
      </c>
      <c r="F114" s="232">
        <f t="shared" si="3"/>
        <v>1.27768987341772</v>
      </c>
      <c r="G114" s="232">
        <f t="shared" si="4"/>
        <v>0.298797409805735</v>
      </c>
      <c r="H114" s="175" t="e" cm="1">
        <f t="array" ref="H114">_xlfn.XLOOKUP(A114,#REF!,#REF!)</f>
        <v>#REF!</v>
      </c>
      <c r="K114" s="175">
        <f t="shared" si="5"/>
        <v>5</v>
      </c>
    </row>
    <row r="115" s="175" customFormat="1" hidden="1" spans="1:11">
      <c r="A115" s="187">
        <v>2050101</v>
      </c>
      <c r="B115" s="192" t="s">
        <v>91</v>
      </c>
      <c r="C115" s="237">
        <v>247</v>
      </c>
      <c r="D115" s="189">
        <v>230</v>
      </c>
      <c r="E115" s="189">
        <v>213</v>
      </c>
      <c r="F115" s="232">
        <f t="shared" si="3"/>
        <v>0.862348178137652</v>
      </c>
      <c r="G115" s="232">
        <f t="shared" si="4"/>
        <v>0.926086956521739</v>
      </c>
      <c r="H115" s="175" t="e" cm="1">
        <f t="array" ref="H115">_xlfn.XLOOKUP(A115,#REF!,#REF!)</f>
        <v>#REF!</v>
      </c>
      <c r="K115" s="175">
        <f t="shared" si="5"/>
        <v>7</v>
      </c>
    </row>
    <row r="116" s="175" customFormat="1" hidden="1" spans="1:11">
      <c r="A116" s="187">
        <v>2050199</v>
      </c>
      <c r="B116" s="188" t="s">
        <v>154</v>
      </c>
      <c r="C116" s="237">
        <v>1017</v>
      </c>
      <c r="D116" s="189">
        <v>5175</v>
      </c>
      <c r="E116" s="189">
        <v>1402</v>
      </c>
      <c r="F116" s="232">
        <f t="shared" si="3"/>
        <v>1.37856440511308</v>
      </c>
      <c r="G116" s="232">
        <f t="shared" si="4"/>
        <v>0.270917874396135</v>
      </c>
      <c r="H116" s="175" t="e" cm="1">
        <f t="array" ref="H116">_xlfn.XLOOKUP(A116,#REF!,#REF!)</f>
        <v>#REF!</v>
      </c>
      <c r="K116" s="175">
        <f t="shared" si="5"/>
        <v>7</v>
      </c>
    </row>
    <row r="117" s="175" customFormat="1" spans="1:11">
      <c r="A117" s="187">
        <v>20502</v>
      </c>
      <c r="B117" s="192" t="s">
        <v>155</v>
      </c>
      <c r="C117" s="237">
        <v>65005</v>
      </c>
      <c r="D117" s="189">
        <v>68164</v>
      </c>
      <c r="E117" s="189">
        <v>80245</v>
      </c>
      <c r="F117" s="232">
        <f t="shared" si="3"/>
        <v>1.23444350434582</v>
      </c>
      <c r="G117" s="232">
        <f t="shared" si="4"/>
        <v>1.1772343172349</v>
      </c>
      <c r="H117" s="175" t="e" cm="1">
        <f t="array" ref="H117">_xlfn.XLOOKUP(A117,#REF!,#REF!)</f>
        <v>#REF!</v>
      </c>
      <c r="K117" s="175">
        <f t="shared" si="5"/>
        <v>5</v>
      </c>
    </row>
    <row r="118" s="175" customFormat="1" hidden="1" spans="1:11">
      <c r="A118" s="187">
        <v>2050201</v>
      </c>
      <c r="B118" s="192" t="s">
        <v>156</v>
      </c>
      <c r="C118" s="237">
        <v>1392</v>
      </c>
      <c r="D118" s="189">
        <v>1235</v>
      </c>
      <c r="E118" s="189">
        <v>3081</v>
      </c>
      <c r="F118" s="232">
        <f t="shared" si="3"/>
        <v>2.21336206896552</v>
      </c>
      <c r="G118" s="232">
        <f t="shared" si="4"/>
        <v>2.49473684210526</v>
      </c>
      <c r="H118" s="175" t="e" cm="1">
        <f t="array" ref="H118">_xlfn.XLOOKUP(A118,#REF!,#REF!)</f>
        <v>#REF!</v>
      </c>
      <c r="K118" s="175">
        <f t="shared" si="5"/>
        <v>7</v>
      </c>
    </row>
    <row r="119" s="175" customFormat="1" hidden="1" spans="1:11">
      <c r="A119" s="187">
        <v>2050202</v>
      </c>
      <c r="B119" s="188" t="s">
        <v>157</v>
      </c>
      <c r="C119" s="237">
        <v>27511</v>
      </c>
      <c r="D119" s="189">
        <v>30112</v>
      </c>
      <c r="E119" s="189">
        <v>31566</v>
      </c>
      <c r="F119" s="232">
        <f t="shared" si="3"/>
        <v>1.14739558721966</v>
      </c>
      <c r="G119" s="232">
        <f t="shared" si="4"/>
        <v>1.04828639744952</v>
      </c>
      <c r="H119" s="175" t="e" cm="1">
        <f t="array" ref="H119">_xlfn.XLOOKUP(A119,#REF!,#REF!)</f>
        <v>#REF!</v>
      </c>
      <c r="K119" s="175">
        <f t="shared" si="5"/>
        <v>7</v>
      </c>
    </row>
    <row r="120" s="175" customFormat="1" hidden="1" spans="1:11">
      <c r="A120" s="187">
        <v>2050203</v>
      </c>
      <c r="B120" s="191" t="s">
        <v>158</v>
      </c>
      <c r="C120" s="237">
        <v>19023</v>
      </c>
      <c r="D120" s="189">
        <v>22461</v>
      </c>
      <c r="E120" s="189">
        <v>25645</v>
      </c>
      <c r="F120" s="232">
        <f t="shared" si="3"/>
        <v>1.34810492561636</v>
      </c>
      <c r="G120" s="232">
        <f t="shared" si="4"/>
        <v>1.14175682293754</v>
      </c>
      <c r="H120" s="175" t="e" cm="1">
        <f t="array" ref="H120">_xlfn.XLOOKUP(A120,#REF!,#REF!)</f>
        <v>#REF!</v>
      </c>
      <c r="K120" s="175">
        <f t="shared" si="5"/>
        <v>7</v>
      </c>
    </row>
    <row r="121" s="175" customFormat="1" hidden="1" spans="1:11">
      <c r="A121" s="187">
        <v>2050204</v>
      </c>
      <c r="B121" s="192" t="s">
        <v>159</v>
      </c>
      <c r="C121" s="237">
        <v>16572</v>
      </c>
      <c r="D121" s="189">
        <v>12794</v>
      </c>
      <c r="E121" s="189">
        <v>11161</v>
      </c>
      <c r="F121" s="232">
        <f t="shared" si="3"/>
        <v>0.673485397055274</v>
      </c>
      <c r="G121" s="232">
        <f t="shared" si="4"/>
        <v>0.872362044708457</v>
      </c>
      <c r="H121" s="175" t="e" cm="1">
        <f t="array" ref="H121">_xlfn.XLOOKUP(A121,#REF!,#REF!)</f>
        <v>#REF!</v>
      </c>
      <c r="K121" s="175">
        <f t="shared" si="5"/>
        <v>7</v>
      </c>
    </row>
    <row r="122" s="175" customFormat="1" hidden="1" spans="1:11">
      <c r="A122" s="187">
        <v>2050299</v>
      </c>
      <c r="B122" s="188" t="s">
        <v>160</v>
      </c>
      <c r="C122" s="237">
        <v>507</v>
      </c>
      <c r="D122" s="189">
        <v>1562</v>
      </c>
      <c r="E122" s="189">
        <v>8792</v>
      </c>
      <c r="F122" s="232">
        <f t="shared" si="3"/>
        <v>17.3412228796844</v>
      </c>
      <c r="G122" s="232">
        <f t="shared" si="4"/>
        <v>5.62868117797695</v>
      </c>
      <c r="H122" s="175" t="e" cm="1">
        <f t="array" ref="H122">_xlfn.XLOOKUP(A122,#REF!,#REF!)</f>
        <v>#REF!</v>
      </c>
      <c r="K122" s="175">
        <f t="shared" si="5"/>
        <v>7</v>
      </c>
    </row>
    <row r="123" s="175" customFormat="1" spans="1:11">
      <c r="A123" s="187">
        <v>20503</v>
      </c>
      <c r="B123" s="192" t="s">
        <v>161</v>
      </c>
      <c r="C123" s="237">
        <v>2197</v>
      </c>
      <c r="D123" s="189">
        <v>2574</v>
      </c>
      <c r="E123" s="189">
        <v>2403</v>
      </c>
      <c r="F123" s="232">
        <f t="shared" si="3"/>
        <v>1.09376422394174</v>
      </c>
      <c r="G123" s="232">
        <f t="shared" si="4"/>
        <v>0.933566433566434</v>
      </c>
      <c r="H123" s="175" t="e" cm="1">
        <f t="array" ref="H123">_xlfn.XLOOKUP(A123,#REF!,#REF!)</f>
        <v>#REF!</v>
      </c>
      <c r="K123" s="175">
        <f t="shared" si="5"/>
        <v>5</v>
      </c>
    </row>
    <row r="124" s="175" customFormat="1" hidden="1" spans="1:11">
      <c r="A124" s="187">
        <v>2050302</v>
      </c>
      <c r="B124" s="192" t="s">
        <v>162</v>
      </c>
      <c r="C124" s="237">
        <v>2169</v>
      </c>
      <c r="D124" s="189">
        <v>2546</v>
      </c>
      <c r="E124" s="189">
        <v>2403</v>
      </c>
      <c r="F124" s="232">
        <f t="shared" si="3"/>
        <v>1.10788381742739</v>
      </c>
      <c r="G124" s="232">
        <f t="shared" si="4"/>
        <v>0.943833464257659</v>
      </c>
      <c r="H124" s="175" t="e" cm="1">
        <f t="array" ref="H124">_xlfn.XLOOKUP(A124,#REF!,#REF!)</f>
        <v>#REF!</v>
      </c>
      <c r="K124" s="175">
        <f t="shared" si="5"/>
        <v>7</v>
      </c>
    </row>
    <row r="125" s="175" customFormat="1" hidden="1" spans="1:11">
      <c r="A125" s="187">
        <v>2050399</v>
      </c>
      <c r="B125" s="191" t="s">
        <v>163</v>
      </c>
      <c r="C125" s="237">
        <v>28</v>
      </c>
      <c r="D125" s="189">
        <v>28</v>
      </c>
      <c r="E125" s="189">
        <v>0</v>
      </c>
      <c r="F125" s="232">
        <f t="shared" si="3"/>
        <v>0</v>
      </c>
      <c r="G125" s="232">
        <f t="shared" si="4"/>
        <v>0</v>
      </c>
      <c r="H125" s="175" t="e" cm="1">
        <f t="array" ref="H125">_xlfn.XLOOKUP(A125,#REF!,#REF!)</f>
        <v>#REF!</v>
      </c>
      <c r="K125" s="175">
        <f t="shared" si="5"/>
        <v>7</v>
      </c>
    </row>
    <row r="126" s="175" customFormat="1" spans="1:11">
      <c r="A126" s="187">
        <v>20507</v>
      </c>
      <c r="B126" s="192" t="s">
        <v>164</v>
      </c>
      <c r="C126" s="237">
        <v>274</v>
      </c>
      <c r="D126" s="189">
        <v>429</v>
      </c>
      <c r="E126" s="189">
        <v>529</v>
      </c>
      <c r="F126" s="232">
        <f t="shared" si="3"/>
        <v>1.93065693430657</v>
      </c>
      <c r="G126" s="232">
        <f t="shared" si="4"/>
        <v>1.23310023310023</v>
      </c>
      <c r="H126" s="175" t="e" cm="1">
        <f t="array" ref="H126">_xlfn.XLOOKUP(A126,#REF!,#REF!)</f>
        <v>#REF!</v>
      </c>
      <c r="K126" s="175">
        <f t="shared" si="5"/>
        <v>5</v>
      </c>
    </row>
    <row r="127" s="175" customFormat="1" hidden="1" spans="1:11">
      <c r="A127" s="187">
        <v>2050701</v>
      </c>
      <c r="B127" s="192" t="s">
        <v>165</v>
      </c>
      <c r="C127" s="237">
        <v>274</v>
      </c>
      <c r="D127" s="189">
        <v>429</v>
      </c>
      <c r="E127" s="189">
        <v>529</v>
      </c>
      <c r="F127" s="232">
        <f t="shared" si="3"/>
        <v>1.93065693430657</v>
      </c>
      <c r="G127" s="232">
        <f t="shared" si="4"/>
        <v>1.23310023310023</v>
      </c>
      <c r="H127" s="175" t="e" cm="1">
        <f t="array" ref="H127">_xlfn.XLOOKUP(A127,#REF!,#REF!)</f>
        <v>#REF!</v>
      </c>
      <c r="K127" s="175">
        <f t="shared" si="5"/>
        <v>7</v>
      </c>
    </row>
    <row r="128" s="175" customFormat="1" spans="1:11">
      <c r="A128" s="187">
        <v>20508</v>
      </c>
      <c r="B128" s="191" t="s">
        <v>166</v>
      </c>
      <c r="C128" s="237">
        <v>1179</v>
      </c>
      <c r="D128" s="189">
        <v>987</v>
      </c>
      <c r="E128" s="189">
        <v>1033</v>
      </c>
      <c r="F128" s="232">
        <f t="shared" si="3"/>
        <v>0.876166242578456</v>
      </c>
      <c r="G128" s="232">
        <f t="shared" si="4"/>
        <v>1.04660587639311</v>
      </c>
      <c r="H128" s="175" t="e" cm="1">
        <f t="array" ref="H128">_xlfn.XLOOKUP(A128,#REF!,#REF!)</f>
        <v>#REF!</v>
      </c>
      <c r="K128" s="175">
        <f t="shared" si="5"/>
        <v>5</v>
      </c>
    </row>
    <row r="129" s="175" customFormat="1" hidden="1" spans="1:11">
      <c r="A129" s="187">
        <v>2050801</v>
      </c>
      <c r="B129" s="191" t="s">
        <v>167</v>
      </c>
      <c r="C129" s="237">
        <v>941</v>
      </c>
      <c r="D129" s="189">
        <v>786</v>
      </c>
      <c r="E129" s="189">
        <v>776</v>
      </c>
      <c r="F129" s="232">
        <f t="shared" si="3"/>
        <v>0.824654622741764</v>
      </c>
      <c r="G129" s="232">
        <f t="shared" si="4"/>
        <v>0.987277353689567</v>
      </c>
      <c r="H129" s="175" t="e" cm="1">
        <f t="array" ref="H129">_xlfn.XLOOKUP(A129,#REF!,#REF!)</f>
        <v>#REF!</v>
      </c>
      <c r="K129" s="175">
        <f t="shared" si="5"/>
        <v>7</v>
      </c>
    </row>
    <row r="130" s="175" customFormat="1" hidden="1" spans="1:11">
      <c r="A130" s="187">
        <v>2050802</v>
      </c>
      <c r="B130" s="191" t="s">
        <v>168</v>
      </c>
      <c r="C130" s="237">
        <v>222</v>
      </c>
      <c r="D130" s="189">
        <v>185</v>
      </c>
      <c r="E130" s="189">
        <v>257</v>
      </c>
      <c r="F130" s="232">
        <f t="shared" si="3"/>
        <v>1.15765765765766</v>
      </c>
      <c r="G130" s="232">
        <f t="shared" si="4"/>
        <v>1.38918918918919</v>
      </c>
      <c r="H130" s="175" t="e" cm="1">
        <f t="array" ref="H130">_xlfn.XLOOKUP(A130,#REF!,#REF!)</f>
        <v>#REF!</v>
      </c>
      <c r="K130" s="175">
        <f t="shared" si="5"/>
        <v>7</v>
      </c>
    </row>
    <row r="131" s="175" customFormat="1" hidden="1" spans="1:11">
      <c r="A131" s="187">
        <v>2050899</v>
      </c>
      <c r="B131" s="192" t="s">
        <v>169</v>
      </c>
      <c r="C131" s="237">
        <v>16</v>
      </c>
      <c r="D131" s="189">
        <v>16</v>
      </c>
      <c r="E131" s="189">
        <v>0</v>
      </c>
      <c r="F131" s="232">
        <f t="shared" si="3"/>
        <v>0</v>
      </c>
      <c r="G131" s="232">
        <f t="shared" si="4"/>
        <v>0</v>
      </c>
      <c r="H131" s="175" t="e" cm="1">
        <f t="array" ref="H131">_xlfn.XLOOKUP(A131,#REF!,#REF!)</f>
        <v>#REF!</v>
      </c>
      <c r="K131" s="175">
        <f t="shared" si="5"/>
        <v>7</v>
      </c>
    </row>
    <row r="132" s="175" customFormat="1" spans="1:11">
      <c r="A132" s="187">
        <v>20509</v>
      </c>
      <c r="B132" s="192" t="s">
        <v>170</v>
      </c>
      <c r="C132" s="237">
        <v>0</v>
      </c>
      <c r="D132" s="189">
        <v>879</v>
      </c>
      <c r="E132" s="189">
        <v>0</v>
      </c>
      <c r="F132" s="232"/>
      <c r="G132" s="232">
        <f t="shared" si="4"/>
        <v>0</v>
      </c>
      <c r="H132" s="175" t="e" cm="1">
        <f t="array" ref="H132">_xlfn.XLOOKUP(A132,#REF!,#REF!)</f>
        <v>#REF!</v>
      </c>
      <c r="K132" s="175">
        <f t="shared" si="5"/>
        <v>5</v>
      </c>
    </row>
    <row r="133" s="175" customFormat="1" hidden="1" spans="1:11">
      <c r="A133" s="187">
        <v>2050999</v>
      </c>
      <c r="B133" s="192" t="s">
        <v>171</v>
      </c>
      <c r="C133" s="237">
        <v>0</v>
      </c>
      <c r="D133" s="189">
        <v>879</v>
      </c>
      <c r="E133" s="189">
        <v>0</v>
      </c>
      <c r="F133" s="232"/>
      <c r="G133" s="232">
        <f t="shared" si="4"/>
        <v>0</v>
      </c>
      <c r="H133" s="175" t="e" cm="1">
        <f t="array" ref="H133">_xlfn.XLOOKUP(A133,#REF!,#REF!)</f>
        <v>#REF!</v>
      </c>
      <c r="K133" s="175">
        <f t="shared" si="5"/>
        <v>7</v>
      </c>
    </row>
    <row r="134" s="175" customFormat="1" spans="1:11">
      <c r="A134" s="187">
        <v>206</v>
      </c>
      <c r="B134" s="192" t="s">
        <v>172</v>
      </c>
      <c r="C134" s="237">
        <v>208</v>
      </c>
      <c r="D134" s="189">
        <v>250</v>
      </c>
      <c r="E134" s="189">
        <v>231</v>
      </c>
      <c r="F134" s="232">
        <f t="shared" si="3"/>
        <v>1.11057692307692</v>
      </c>
      <c r="G134" s="232">
        <f t="shared" si="4"/>
        <v>0.924</v>
      </c>
      <c r="H134" s="175" t="e" cm="1">
        <f t="array" ref="H134">_xlfn.XLOOKUP(A134,#REF!,#REF!)</f>
        <v>#REF!</v>
      </c>
      <c r="K134" s="175">
        <f t="shared" si="5"/>
        <v>3</v>
      </c>
    </row>
    <row r="135" s="175" customFormat="1" spans="1:11">
      <c r="A135" s="187">
        <v>20601</v>
      </c>
      <c r="B135" s="188" t="s">
        <v>173</v>
      </c>
      <c r="C135" s="237">
        <v>22</v>
      </c>
      <c r="D135" s="189">
        <v>41</v>
      </c>
      <c r="E135" s="189">
        <v>62</v>
      </c>
      <c r="F135" s="232">
        <f t="shared" ref="F135:F198" si="6">E135/C135</f>
        <v>2.81818181818182</v>
      </c>
      <c r="G135" s="232">
        <f t="shared" ref="G135:G198" si="7">E135/D135</f>
        <v>1.51219512195122</v>
      </c>
      <c r="H135" s="175" t="e" cm="1">
        <f t="array" ref="H135">_xlfn.XLOOKUP(A135,#REF!,#REF!)</f>
        <v>#REF!</v>
      </c>
      <c r="K135" s="175">
        <f t="shared" ref="K135:K198" si="8">LEN(A135)</f>
        <v>5</v>
      </c>
    </row>
    <row r="136" s="175" customFormat="1" hidden="1" spans="1:11">
      <c r="A136" s="187">
        <v>2060101</v>
      </c>
      <c r="B136" s="192" t="s">
        <v>91</v>
      </c>
      <c r="C136" s="237">
        <v>0</v>
      </c>
      <c r="D136" s="189">
        <v>11</v>
      </c>
      <c r="E136" s="189">
        <v>29</v>
      </c>
      <c r="F136" s="232"/>
      <c r="G136" s="232">
        <f t="shared" si="7"/>
        <v>2.63636363636364</v>
      </c>
      <c r="H136" s="175" t="e" cm="1">
        <f t="array" ref="H136">_xlfn.XLOOKUP(A136,#REF!,#REF!)</f>
        <v>#REF!</v>
      </c>
      <c r="K136" s="175">
        <f t="shared" si="8"/>
        <v>7</v>
      </c>
    </row>
    <row r="137" s="175" customFormat="1" hidden="1" spans="1:11">
      <c r="A137" s="187">
        <v>2060199</v>
      </c>
      <c r="B137" s="192" t="s">
        <v>174</v>
      </c>
      <c r="C137" s="237">
        <v>22</v>
      </c>
      <c r="D137" s="189">
        <v>30</v>
      </c>
      <c r="E137" s="189">
        <v>33</v>
      </c>
      <c r="F137" s="232">
        <f t="shared" si="6"/>
        <v>1.5</v>
      </c>
      <c r="G137" s="232">
        <f t="shared" si="7"/>
        <v>1.1</v>
      </c>
      <c r="H137" s="175" t="e" cm="1">
        <f t="array" ref="H137">_xlfn.XLOOKUP(A137,#REF!,#REF!)</f>
        <v>#REF!</v>
      </c>
      <c r="K137" s="175">
        <f t="shared" si="8"/>
        <v>7</v>
      </c>
    </row>
    <row r="138" s="175" customFormat="1" spans="1:11">
      <c r="A138" s="187">
        <v>20606</v>
      </c>
      <c r="B138" s="192" t="s">
        <v>175</v>
      </c>
      <c r="C138" s="237">
        <v>77</v>
      </c>
      <c r="D138" s="189">
        <v>79</v>
      </c>
      <c r="E138" s="189">
        <v>57</v>
      </c>
      <c r="F138" s="232">
        <f t="shared" si="6"/>
        <v>0.74025974025974</v>
      </c>
      <c r="G138" s="232">
        <f t="shared" si="7"/>
        <v>0.721518987341772</v>
      </c>
      <c r="H138" s="175" t="e" cm="1">
        <f t="array" ref="H138">_xlfn.XLOOKUP(A138,#REF!,#REF!)</f>
        <v>#REF!</v>
      </c>
      <c r="K138" s="175">
        <f t="shared" si="8"/>
        <v>5</v>
      </c>
    </row>
    <row r="139" s="175" customFormat="1" hidden="1" spans="1:11">
      <c r="A139" s="187">
        <v>2060601</v>
      </c>
      <c r="B139" s="192" t="s">
        <v>176</v>
      </c>
      <c r="C139" s="237">
        <v>77</v>
      </c>
      <c r="D139" s="189">
        <v>79</v>
      </c>
      <c r="E139" s="189">
        <v>57</v>
      </c>
      <c r="F139" s="232">
        <f t="shared" si="6"/>
        <v>0.74025974025974</v>
      </c>
      <c r="G139" s="232">
        <f t="shared" si="7"/>
        <v>0.721518987341772</v>
      </c>
      <c r="H139" s="175" t="e" cm="1">
        <f t="array" ref="H139">_xlfn.XLOOKUP(A139,#REF!,#REF!)</f>
        <v>#REF!</v>
      </c>
      <c r="K139" s="175">
        <f t="shared" si="8"/>
        <v>7</v>
      </c>
    </row>
    <row r="140" s="175" customFormat="1" spans="1:11">
      <c r="A140" s="187">
        <v>20607</v>
      </c>
      <c r="B140" s="192" t="s">
        <v>177</v>
      </c>
      <c r="C140" s="237">
        <v>109</v>
      </c>
      <c r="D140" s="189">
        <v>120</v>
      </c>
      <c r="E140" s="189">
        <v>112</v>
      </c>
      <c r="F140" s="232">
        <f t="shared" si="6"/>
        <v>1.02752293577982</v>
      </c>
      <c r="G140" s="232">
        <f t="shared" si="7"/>
        <v>0.933333333333333</v>
      </c>
      <c r="H140" s="175" t="e" cm="1">
        <f t="array" ref="H140">_xlfn.XLOOKUP(A140,#REF!,#REF!)</f>
        <v>#REF!</v>
      </c>
      <c r="K140" s="175">
        <f t="shared" si="8"/>
        <v>5</v>
      </c>
    </row>
    <row r="141" s="175" customFormat="1" hidden="1" spans="1:11">
      <c r="A141" s="187">
        <v>2060799</v>
      </c>
      <c r="B141" s="192" t="s">
        <v>178</v>
      </c>
      <c r="C141" s="237">
        <v>109</v>
      </c>
      <c r="D141" s="189">
        <v>120</v>
      </c>
      <c r="E141" s="189">
        <v>112</v>
      </c>
      <c r="F141" s="232">
        <f t="shared" si="6"/>
        <v>1.02752293577982</v>
      </c>
      <c r="G141" s="232">
        <f t="shared" si="7"/>
        <v>0.933333333333333</v>
      </c>
      <c r="H141" s="175" t="e" cm="1">
        <f t="array" ref="H141">_xlfn.XLOOKUP(A141,#REF!,#REF!)</f>
        <v>#REF!</v>
      </c>
      <c r="K141" s="175">
        <f t="shared" si="8"/>
        <v>7</v>
      </c>
    </row>
    <row r="142" s="175" customFormat="1" spans="1:11">
      <c r="A142" s="187">
        <v>20699</v>
      </c>
      <c r="B142" s="192" t="s">
        <v>179</v>
      </c>
      <c r="C142" s="237">
        <v>0</v>
      </c>
      <c r="D142" s="189">
        <v>10</v>
      </c>
      <c r="E142" s="189">
        <v>0</v>
      </c>
      <c r="F142" s="232"/>
      <c r="G142" s="232">
        <f t="shared" si="7"/>
        <v>0</v>
      </c>
      <c r="H142" s="175" t="e" cm="1">
        <f t="array" ref="H142">_xlfn.XLOOKUP(A142,#REF!,#REF!)</f>
        <v>#REF!</v>
      </c>
      <c r="K142" s="175">
        <f t="shared" si="8"/>
        <v>5</v>
      </c>
    </row>
    <row r="143" s="175" customFormat="1" hidden="1" spans="1:11">
      <c r="A143" s="187">
        <v>2069901</v>
      </c>
      <c r="B143" s="192" t="s">
        <v>180</v>
      </c>
      <c r="C143" s="237">
        <v>0</v>
      </c>
      <c r="D143" s="189">
        <v>10</v>
      </c>
      <c r="E143" s="189">
        <v>0</v>
      </c>
      <c r="F143" s="232"/>
      <c r="G143" s="232">
        <f t="shared" si="7"/>
        <v>0</v>
      </c>
      <c r="H143" s="175" t="e" cm="1">
        <f t="array" ref="H143">_xlfn.XLOOKUP(A143,#REF!,#REF!)</f>
        <v>#REF!</v>
      </c>
      <c r="K143" s="175">
        <f t="shared" si="8"/>
        <v>7</v>
      </c>
    </row>
    <row r="144" s="175" customFormat="1" spans="1:11">
      <c r="A144" s="187">
        <v>207</v>
      </c>
      <c r="B144" s="192" t="s">
        <v>181</v>
      </c>
      <c r="C144" s="237">
        <v>1617</v>
      </c>
      <c r="D144" s="189">
        <v>3846</v>
      </c>
      <c r="E144" s="189">
        <v>3288</v>
      </c>
      <c r="F144" s="232">
        <f t="shared" si="6"/>
        <v>2.03339517625232</v>
      </c>
      <c r="G144" s="232">
        <f t="shared" si="7"/>
        <v>0.854914196567863</v>
      </c>
      <c r="H144" s="175" t="e" cm="1">
        <f t="array" ref="H144">_xlfn.XLOOKUP(A144,#REF!,#REF!)</f>
        <v>#REF!</v>
      </c>
      <c r="K144" s="175">
        <f t="shared" si="8"/>
        <v>3</v>
      </c>
    </row>
    <row r="145" s="175" customFormat="1" spans="1:11">
      <c r="A145" s="187">
        <v>20701</v>
      </c>
      <c r="B145" s="192" t="s">
        <v>182</v>
      </c>
      <c r="C145" s="237">
        <v>1422</v>
      </c>
      <c r="D145" s="189">
        <v>3438</v>
      </c>
      <c r="E145" s="189">
        <v>1950</v>
      </c>
      <c r="F145" s="232">
        <f t="shared" si="6"/>
        <v>1.37130801687764</v>
      </c>
      <c r="G145" s="232">
        <f t="shared" si="7"/>
        <v>0.567190226876091</v>
      </c>
      <c r="H145" s="175" t="e" cm="1">
        <f t="array" ref="H145">_xlfn.XLOOKUP(A145,#REF!,#REF!)</f>
        <v>#REF!</v>
      </c>
      <c r="K145" s="175">
        <f t="shared" si="8"/>
        <v>5</v>
      </c>
    </row>
    <row r="146" s="175" customFormat="1" hidden="1" spans="1:11">
      <c r="A146" s="187">
        <v>2070101</v>
      </c>
      <c r="B146" s="192" t="s">
        <v>91</v>
      </c>
      <c r="C146" s="237">
        <v>288</v>
      </c>
      <c r="D146" s="189">
        <v>246</v>
      </c>
      <c r="E146" s="189">
        <v>322</v>
      </c>
      <c r="F146" s="232">
        <f t="shared" si="6"/>
        <v>1.11805555555556</v>
      </c>
      <c r="G146" s="232">
        <f t="shared" si="7"/>
        <v>1.30894308943089</v>
      </c>
      <c r="H146" s="175" t="e" cm="1">
        <f t="array" ref="H146">_xlfn.XLOOKUP(A146,#REF!,#REF!)</f>
        <v>#REF!</v>
      </c>
      <c r="K146" s="175">
        <f t="shared" si="8"/>
        <v>7</v>
      </c>
    </row>
    <row r="147" s="175" customFormat="1" hidden="1" spans="1:11">
      <c r="A147" s="187">
        <v>2070104</v>
      </c>
      <c r="B147" s="192" t="s">
        <v>183</v>
      </c>
      <c r="C147" s="237">
        <v>59</v>
      </c>
      <c r="D147" s="189">
        <v>47</v>
      </c>
      <c r="E147" s="189">
        <v>83</v>
      </c>
      <c r="F147" s="232">
        <f t="shared" si="6"/>
        <v>1.40677966101695</v>
      </c>
      <c r="G147" s="232">
        <f t="shared" si="7"/>
        <v>1.76595744680851</v>
      </c>
      <c r="H147" s="175" t="e" cm="1">
        <f t="array" ref="H147">_xlfn.XLOOKUP(A147,#REF!,#REF!)</f>
        <v>#REF!</v>
      </c>
      <c r="K147" s="175">
        <f t="shared" si="8"/>
        <v>7</v>
      </c>
    </row>
    <row r="148" s="175" customFormat="1" hidden="1" spans="1:11">
      <c r="A148" s="187">
        <v>2070109</v>
      </c>
      <c r="B148" s="192" t="s">
        <v>184</v>
      </c>
      <c r="C148" s="237">
        <v>129</v>
      </c>
      <c r="D148" s="189">
        <v>119</v>
      </c>
      <c r="E148" s="189">
        <v>146</v>
      </c>
      <c r="F148" s="232">
        <f t="shared" si="6"/>
        <v>1.13178294573643</v>
      </c>
      <c r="G148" s="232">
        <f t="shared" si="7"/>
        <v>1.22689075630252</v>
      </c>
      <c r="H148" s="175" t="e" cm="1">
        <f t="array" ref="H148">_xlfn.XLOOKUP(A148,#REF!,#REF!)</f>
        <v>#REF!</v>
      </c>
      <c r="K148" s="175">
        <f t="shared" si="8"/>
        <v>7</v>
      </c>
    </row>
    <row r="149" s="175" customFormat="1" hidden="1" spans="1:11">
      <c r="A149" s="187">
        <v>2070111</v>
      </c>
      <c r="B149" s="192" t="s">
        <v>185</v>
      </c>
      <c r="C149" s="237">
        <v>0</v>
      </c>
      <c r="D149" s="189">
        <v>6</v>
      </c>
      <c r="E149" s="189">
        <v>4</v>
      </c>
      <c r="F149" s="232"/>
      <c r="G149" s="232">
        <f t="shared" si="7"/>
        <v>0.666666666666667</v>
      </c>
      <c r="H149" s="175" t="e" cm="1">
        <f t="array" ref="H149">_xlfn.XLOOKUP(A149,#REF!,#REF!)</f>
        <v>#REF!</v>
      </c>
      <c r="K149" s="175">
        <f t="shared" si="8"/>
        <v>7</v>
      </c>
    </row>
    <row r="150" s="175" customFormat="1" hidden="1" spans="1:11">
      <c r="A150" s="187">
        <v>2070113</v>
      </c>
      <c r="B150" s="192" t="s">
        <v>186</v>
      </c>
      <c r="C150" s="237">
        <v>0</v>
      </c>
      <c r="D150" s="189">
        <v>0</v>
      </c>
      <c r="E150" s="189">
        <v>50</v>
      </c>
      <c r="F150" s="232"/>
      <c r="G150" s="232"/>
      <c r="H150" s="175" t="e" cm="1">
        <f t="array" ref="H150">_xlfn.XLOOKUP(A150,#REF!,#REF!)</f>
        <v>#REF!</v>
      </c>
      <c r="K150" s="175">
        <f t="shared" si="8"/>
        <v>7</v>
      </c>
    </row>
    <row r="151" s="175" customFormat="1" hidden="1" spans="1:11">
      <c r="A151" s="187">
        <v>2070114</v>
      </c>
      <c r="B151" s="192" t="s">
        <v>187</v>
      </c>
      <c r="C151" s="237">
        <v>10</v>
      </c>
      <c r="D151" s="189">
        <v>64</v>
      </c>
      <c r="E151" s="189">
        <v>0</v>
      </c>
      <c r="F151" s="232">
        <f t="shared" si="6"/>
        <v>0</v>
      </c>
      <c r="G151" s="232">
        <f t="shared" si="7"/>
        <v>0</v>
      </c>
      <c r="H151" s="175" t="e" cm="1">
        <f t="array" ref="H151">_xlfn.XLOOKUP(A151,#REF!,#REF!)</f>
        <v>#REF!</v>
      </c>
      <c r="K151" s="175">
        <f t="shared" si="8"/>
        <v>7</v>
      </c>
    </row>
    <row r="152" s="175" customFormat="1" hidden="1" spans="1:11">
      <c r="A152" s="187">
        <v>2070199</v>
      </c>
      <c r="B152" s="192" t="s">
        <v>188</v>
      </c>
      <c r="C152" s="237">
        <v>936</v>
      </c>
      <c r="D152" s="189">
        <v>2956</v>
      </c>
      <c r="E152" s="189">
        <v>1345</v>
      </c>
      <c r="F152" s="232">
        <f t="shared" si="6"/>
        <v>1.43696581196581</v>
      </c>
      <c r="G152" s="232">
        <f t="shared" si="7"/>
        <v>0.455006765899865</v>
      </c>
      <c r="H152" s="175" t="e" cm="1">
        <f t="array" ref="H152">_xlfn.XLOOKUP(A152,#REF!,#REF!)</f>
        <v>#REF!</v>
      </c>
      <c r="K152" s="175">
        <f t="shared" si="8"/>
        <v>7</v>
      </c>
    </row>
    <row r="153" s="175" customFormat="1" spans="1:11">
      <c r="A153" s="187">
        <v>20702</v>
      </c>
      <c r="B153" s="192" t="s">
        <v>189</v>
      </c>
      <c r="C153" s="237">
        <v>101</v>
      </c>
      <c r="D153" s="189">
        <v>148</v>
      </c>
      <c r="E153" s="189">
        <v>512</v>
      </c>
      <c r="F153" s="232">
        <f t="shared" si="6"/>
        <v>5.06930693069307</v>
      </c>
      <c r="G153" s="232">
        <f t="shared" si="7"/>
        <v>3.45945945945946</v>
      </c>
      <c r="H153" s="175" t="e" cm="1">
        <f t="array" ref="H153">_xlfn.XLOOKUP(A153,#REF!,#REF!)</f>
        <v>#REF!</v>
      </c>
      <c r="K153" s="175">
        <f t="shared" si="8"/>
        <v>5</v>
      </c>
    </row>
    <row r="154" s="175" customFormat="1" hidden="1" spans="1:11">
      <c r="A154" s="187">
        <v>2070204</v>
      </c>
      <c r="B154" s="192" t="s">
        <v>190</v>
      </c>
      <c r="C154" s="237">
        <v>0</v>
      </c>
      <c r="D154" s="189">
        <v>7</v>
      </c>
      <c r="E154" s="189">
        <v>0</v>
      </c>
      <c r="F154" s="232"/>
      <c r="G154" s="232">
        <f t="shared" si="7"/>
        <v>0</v>
      </c>
      <c r="H154" s="175" t="e" cm="1">
        <f t="array" ref="H154">_xlfn.XLOOKUP(A154,#REF!,#REF!)</f>
        <v>#REF!</v>
      </c>
      <c r="K154" s="175">
        <f t="shared" si="8"/>
        <v>7</v>
      </c>
    </row>
    <row r="155" s="175" customFormat="1" hidden="1" spans="1:11">
      <c r="A155" s="187">
        <v>2070205</v>
      </c>
      <c r="B155" s="192" t="s">
        <v>191</v>
      </c>
      <c r="C155" s="237">
        <v>65</v>
      </c>
      <c r="D155" s="189">
        <v>105</v>
      </c>
      <c r="E155" s="189">
        <v>512</v>
      </c>
      <c r="F155" s="232">
        <f t="shared" si="6"/>
        <v>7.87692307692308</v>
      </c>
      <c r="G155" s="232">
        <f t="shared" si="7"/>
        <v>4.87619047619048</v>
      </c>
      <c r="H155" s="175" t="e" cm="1">
        <f t="array" ref="H155">_xlfn.XLOOKUP(A155,#REF!,#REF!)</f>
        <v>#REF!</v>
      </c>
      <c r="K155" s="175">
        <f t="shared" si="8"/>
        <v>7</v>
      </c>
    </row>
    <row r="156" s="175" customFormat="1" hidden="1" spans="1:11">
      <c r="A156" s="187">
        <v>2070299</v>
      </c>
      <c r="B156" s="192" t="s">
        <v>192</v>
      </c>
      <c r="C156" s="237">
        <v>36</v>
      </c>
      <c r="D156" s="189">
        <v>36</v>
      </c>
      <c r="E156" s="189">
        <v>0</v>
      </c>
      <c r="F156" s="232">
        <f t="shared" si="6"/>
        <v>0</v>
      </c>
      <c r="G156" s="232">
        <f t="shared" si="7"/>
        <v>0</v>
      </c>
      <c r="H156" s="175" t="e" cm="1">
        <f t="array" ref="H156">_xlfn.XLOOKUP(A156,#REF!,#REF!)</f>
        <v>#REF!</v>
      </c>
      <c r="K156" s="175">
        <f t="shared" si="8"/>
        <v>7</v>
      </c>
    </row>
    <row r="157" s="175" customFormat="1" spans="1:11">
      <c r="A157" s="187">
        <v>20703</v>
      </c>
      <c r="B157" s="192" t="s">
        <v>193</v>
      </c>
      <c r="C157" s="237">
        <v>0</v>
      </c>
      <c r="D157" s="189">
        <v>19</v>
      </c>
      <c r="E157" s="189">
        <v>0</v>
      </c>
      <c r="F157" s="232"/>
      <c r="G157" s="232">
        <f t="shared" si="7"/>
        <v>0</v>
      </c>
      <c r="H157" s="175" t="e" cm="1">
        <f t="array" ref="H157">_xlfn.XLOOKUP(A157,#REF!,#REF!)</f>
        <v>#REF!</v>
      </c>
      <c r="K157" s="175">
        <f t="shared" si="8"/>
        <v>5</v>
      </c>
    </row>
    <row r="158" s="175" customFormat="1" hidden="1" spans="1:11">
      <c r="A158" s="187">
        <v>2070308</v>
      </c>
      <c r="B158" s="192" t="s">
        <v>194</v>
      </c>
      <c r="C158" s="237">
        <v>0</v>
      </c>
      <c r="D158" s="189">
        <v>19</v>
      </c>
      <c r="E158" s="189">
        <v>0</v>
      </c>
      <c r="F158" s="232"/>
      <c r="G158" s="232">
        <f t="shared" si="7"/>
        <v>0</v>
      </c>
      <c r="H158" s="175" t="e" cm="1">
        <f t="array" ref="H158">_xlfn.XLOOKUP(A158,#REF!,#REF!)</f>
        <v>#REF!</v>
      </c>
      <c r="K158" s="175">
        <f t="shared" si="8"/>
        <v>7</v>
      </c>
    </row>
    <row r="159" s="175" customFormat="1" spans="1:11">
      <c r="A159" s="187">
        <v>20708</v>
      </c>
      <c r="B159" s="192" t="s">
        <v>195</v>
      </c>
      <c r="C159" s="237">
        <v>94</v>
      </c>
      <c r="D159" s="189">
        <v>112</v>
      </c>
      <c r="E159" s="189">
        <v>498</v>
      </c>
      <c r="F159" s="232">
        <f t="shared" si="6"/>
        <v>5.29787234042553</v>
      </c>
      <c r="G159" s="232">
        <f t="shared" si="7"/>
        <v>4.44642857142857</v>
      </c>
      <c r="H159" s="175" t="e" cm="1">
        <f t="array" ref="H159">_xlfn.XLOOKUP(A159,#REF!,#REF!)</f>
        <v>#REF!</v>
      </c>
      <c r="K159" s="175">
        <f t="shared" si="8"/>
        <v>5</v>
      </c>
    </row>
    <row r="160" s="175" customFormat="1" hidden="1" spans="1:11">
      <c r="A160" s="187">
        <v>2070807</v>
      </c>
      <c r="B160" s="192" t="s">
        <v>196</v>
      </c>
      <c r="C160" s="237">
        <v>0</v>
      </c>
      <c r="D160" s="189">
        <v>11</v>
      </c>
      <c r="E160" s="189">
        <v>23</v>
      </c>
      <c r="F160" s="232"/>
      <c r="G160" s="232">
        <f t="shared" si="7"/>
        <v>2.09090909090909</v>
      </c>
      <c r="H160" s="175" t="e" cm="1">
        <f t="array" ref="H160">_xlfn.XLOOKUP(A160,#REF!,#REF!)</f>
        <v>#REF!</v>
      </c>
      <c r="K160" s="175">
        <f t="shared" si="8"/>
        <v>7</v>
      </c>
    </row>
    <row r="161" s="175" customFormat="1" hidden="1" spans="1:11">
      <c r="A161" s="187">
        <v>2070808</v>
      </c>
      <c r="B161" s="192" t="s">
        <v>197</v>
      </c>
      <c r="C161" s="237">
        <v>59</v>
      </c>
      <c r="D161" s="189">
        <v>67</v>
      </c>
      <c r="E161" s="189">
        <v>475</v>
      </c>
      <c r="F161" s="232">
        <f t="shared" si="6"/>
        <v>8.05084745762712</v>
      </c>
      <c r="G161" s="232">
        <f t="shared" si="7"/>
        <v>7.08955223880597</v>
      </c>
      <c r="H161" s="175" t="e" cm="1">
        <f t="array" ref="H161">_xlfn.XLOOKUP(A161,#REF!,#REF!)</f>
        <v>#REF!</v>
      </c>
      <c r="K161" s="175">
        <f t="shared" si="8"/>
        <v>7</v>
      </c>
    </row>
    <row r="162" s="175" customFormat="1" hidden="1" spans="1:11">
      <c r="A162" s="187">
        <v>2070899</v>
      </c>
      <c r="B162" s="192" t="s">
        <v>198</v>
      </c>
      <c r="C162" s="237">
        <v>35</v>
      </c>
      <c r="D162" s="189">
        <v>34</v>
      </c>
      <c r="E162" s="189">
        <v>0</v>
      </c>
      <c r="F162" s="232">
        <f t="shared" si="6"/>
        <v>0</v>
      </c>
      <c r="G162" s="232">
        <f t="shared" si="7"/>
        <v>0</v>
      </c>
      <c r="H162" s="175" t="e" cm="1">
        <f t="array" ref="H162">_xlfn.XLOOKUP(A162,#REF!,#REF!)</f>
        <v>#REF!</v>
      </c>
      <c r="K162" s="175">
        <f t="shared" si="8"/>
        <v>7</v>
      </c>
    </row>
    <row r="163" s="175" customFormat="1" spans="1:11">
      <c r="A163" s="187">
        <v>20799</v>
      </c>
      <c r="B163" s="192" t="s">
        <v>199</v>
      </c>
      <c r="C163" s="237">
        <v>0</v>
      </c>
      <c r="D163" s="189">
        <v>129</v>
      </c>
      <c r="E163" s="189">
        <v>328</v>
      </c>
      <c r="F163" s="232"/>
      <c r="G163" s="232">
        <f t="shared" si="7"/>
        <v>2.54263565891473</v>
      </c>
      <c r="H163" s="175" t="e" cm="1">
        <f t="array" ref="H163">_xlfn.XLOOKUP(A163,#REF!,#REF!)</f>
        <v>#REF!</v>
      </c>
      <c r="K163" s="175">
        <f t="shared" si="8"/>
        <v>5</v>
      </c>
    </row>
    <row r="164" s="175" customFormat="1" hidden="1" spans="1:11">
      <c r="A164" s="187">
        <v>2079999</v>
      </c>
      <c r="B164" s="192" t="s">
        <v>199</v>
      </c>
      <c r="C164" s="237">
        <v>0</v>
      </c>
      <c r="D164" s="189">
        <v>129</v>
      </c>
      <c r="E164" s="189">
        <v>328</v>
      </c>
      <c r="F164" s="232"/>
      <c r="G164" s="232">
        <f t="shared" si="7"/>
        <v>2.54263565891473</v>
      </c>
      <c r="H164" s="175" t="e" cm="1">
        <f t="array" ref="H164">_xlfn.XLOOKUP(A164,#REF!,#REF!)</f>
        <v>#REF!</v>
      </c>
      <c r="K164" s="175">
        <f t="shared" si="8"/>
        <v>7</v>
      </c>
    </row>
    <row r="165" s="175" customFormat="1" spans="1:11">
      <c r="A165" s="187">
        <v>208</v>
      </c>
      <c r="B165" s="192" t="s">
        <v>200</v>
      </c>
      <c r="C165" s="237">
        <v>65608</v>
      </c>
      <c r="D165" s="189">
        <v>105509</v>
      </c>
      <c r="E165" s="189">
        <v>92355</v>
      </c>
      <c r="F165" s="232">
        <f t="shared" si="6"/>
        <v>1.40767894159249</v>
      </c>
      <c r="G165" s="232">
        <f t="shared" si="7"/>
        <v>0.875328171056498</v>
      </c>
      <c r="H165" s="175" t="e" cm="1">
        <f t="array" ref="H165">_xlfn.XLOOKUP(A165,#REF!,#REF!)</f>
        <v>#REF!</v>
      </c>
      <c r="K165" s="175">
        <f t="shared" si="8"/>
        <v>3</v>
      </c>
    </row>
    <row r="166" s="175" customFormat="1" spans="1:11">
      <c r="A166" s="187">
        <v>20801</v>
      </c>
      <c r="B166" s="192" t="s">
        <v>201</v>
      </c>
      <c r="C166" s="237">
        <v>1364</v>
      </c>
      <c r="D166" s="189">
        <v>3921</v>
      </c>
      <c r="E166" s="189">
        <v>4265</v>
      </c>
      <c r="F166" s="232">
        <f t="shared" si="6"/>
        <v>3.12683284457478</v>
      </c>
      <c r="G166" s="232">
        <f t="shared" si="7"/>
        <v>1.08773272124458</v>
      </c>
      <c r="H166" s="175" t="e" cm="1">
        <f t="array" ref="H166">_xlfn.XLOOKUP(A166,#REF!,#REF!)</f>
        <v>#REF!</v>
      </c>
      <c r="K166" s="175">
        <f t="shared" si="8"/>
        <v>5</v>
      </c>
    </row>
    <row r="167" s="175" customFormat="1" hidden="1" spans="1:11">
      <c r="A167" s="187">
        <v>2080106</v>
      </c>
      <c r="B167" s="192" t="s">
        <v>202</v>
      </c>
      <c r="C167" s="237">
        <v>287</v>
      </c>
      <c r="D167" s="189">
        <v>298</v>
      </c>
      <c r="E167" s="189">
        <v>297</v>
      </c>
      <c r="F167" s="232">
        <f t="shared" si="6"/>
        <v>1.03484320557491</v>
      </c>
      <c r="G167" s="232">
        <f t="shared" si="7"/>
        <v>0.996644295302013</v>
      </c>
      <c r="H167" s="175" t="e" cm="1">
        <f t="array" ref="H167">_xlfn.XLOOKUP(A167,#REF!,#REF!)</f>
        <v>#REF!</v>
      </c>
      <c r="K167" s="175">
        <f t="shared" si="8"/>
        <v>7</v>
      </c>
    </row>
    <row r="168" s="175" customFormat="1" hidden="1" spans="1:11">
      <c r="A168" s="187">
        <v>2080109</v>
      </c>
      <c r="B168" s="192" t="s">
        <v>203</v>
      </c>
      <c r="C168" s="237">
        <v>383</v>
      </c>
      <c r="D168" s="189">
        <v>379</v>
      </c>
      <c r="E168" s="189">
        <v>3058</v>
      </c>
      <c r="F168" s="232">
        <f t="shared" si="6"/>
        <v>7.98433420365535</v>
      </c>
      <c r="G168" s="232">
        <f t="shared" si="7"/>
        <v>8.06860158311346</v>
      </c>
      <c r="H168" s="175" t="e" cm="1">
        <f t="array" ref="H168">_xlfn.XLOOKUP(A168,#REF!,#REF!)</f>
        <v>#REF!</v>
      </c>
      <c r="K168" s="175">
        <f t="shared" si="8"/>
        <v>7</v>
      </c>
    </row>
    <row r="169" s="175" customFormat="1" hidden="1" spans="1:11">
      <c r="A169" s="187">
        <v>2080199</v>
      </c>
      <c r="B169" s="192" t="s">
        <v>204</v>
      </c>
      <c r="C169" s="237">
        <v>694</v>
      </c>
      <c r="D169" s="189">
        <v>3244</v>
      </c>
      <c r="E169" s="189">
        <v>910</v>
      </c>
      <c r="F169" s="232">
        <f t="shared" si="6"/>
        <v>1.31123919308357</v>
      </c>
      <c r="G169" s="232">
        <f t="shared" si="7"/>
        <v>0.280517879161529</v>
      </c>
      <c r="H169" s="175" t="e" cm="1">
        <f t="array" ref="H169">_xlfn.XLOOKUP(A169,#REF!,#REF!)</f>
        <v>#REF!</v>
      </c>
      <c r="K169" s="175">
        <f t="shared" si="8"/>
        <v>7</v>
      </c>
    </row>
    <row r="170" s="175" customFormat="1" spans="1:11">
      <c r="A170" s="187">
        <v>20802</v>
      </c>
      <c r="B170" s="192" t="s">
        <v>205</v>
      </c>
      <c r="C170" s="237">
        <v>2675</v>
      </c>
      <c r="D170" s="189">
        <v>2697</v>
      </c>
      <c r="E170" s="189">
        <v>1089</v>
      </c>
      <c r="F170" s="232">
        <f t="shared" si="6"/>
        <v>0.407102803738318</v>
      </c>
      <c r="G170" s="232">
        <f t="shared" si="7"/>
        <v>0.403781979977753</v>
      </c>
      <c r="H170" s="175" t="e" cm="1">
        <f t="array" ref="H170">_xlfn.XLOOKUP(A170,#REF!,#REF!)</f>
        <v>#REF!</v>
      </c>
      <c r="K170" s="175">
        <f t="shared" si="8"/>
        <v>5</v>
      </c>
    </row>
    <row r="171" s="175" customFormat="1" hidden="1" spans="1:11">
      <c r="A171" s="187">
        <v>2080201</v>
      </c>
      <c r="B171" s="192" t="s">
        <v>91</v>
      </c>
      <c r="C171" s="237">
        <v>106</v>
      </c>
      <c r="D171" s="189">
        <v>101</v>
      </c>
      <c r="E171" s="189">
        <v>95</v>
      </c>
      <c r="F171" s="232">
        <f t="shared" si="6"/>
        <v>0.89622641509434</v>
      </c>
      <c r="G171" s="232">
        <f t="shared" si="7"/>
        <v>0.940594059405941</v>
      </c>
      <c r="H171" s="175" t="e" cm="1">
        <f t="array" ref="H171">_xlfn.XLOOKUP(A171,#REF!,#REF!)</f>
        <v>#REF!</v>
      </c>
      <c r="K171" s="175">
        <f t="shared" si="8"/>
        <v>7</v>
      </c>
    </row>
    <row r="172" s="175" customFormat="1" hidden="1" spans="1:11">
      <c r="A172" s="187">
        <v>2080207</v>
      </c>
      <c r="B172" s="192" t="s">
        <v>206</v>
      </c>
      <c r="C172" s="237">
        <v>0</v>
      </c>
      <c r="D172" s="189">
        <v>3</v>
      </c>
      <c r="E172" s="189">
        <v>0</v>
      </c>
      <c r="F172" s="232"/>
      <c r="G172" s="232">
        <f t="shared" si="7"/>
        <v>0</v>
      </c>
      <c r="H172" s="175" t="e" cm="1">
        <f t="array" ref="H172">_xlfn.XLOOKUP(A172,#REF!,#REF!)</f>
        <v>#REF!</v>
      </c>
      <c r="K172" s="175">
        <f t="shared" si="8"/>
        <v>7</v>
      </c>
    </row>
    <row r="173" s="175" customFormat="1" spans="1:11">
      <c r="A173" s="187">
        <v>2080208</v>
      </c>
      <c r="B173" s="192" t="s">
        <v>207</v>
      </c>
      <c r="C173" s="237">
        <v>1757</v>
      </c>
      <c r="D173" s="189">
        <v>1601</v>
      </c>
      <c r="E173" s="189">
        <v>0</v>
      </c>
      <c r="F173" s="232">
        <f t="shared" si="6"/>
        <v>0</v>
      </c>
      <c r="G173" s="232">
        <f t="shared" si="7"/>
        <v>0</v>
      </c>
      <c r="H173" s="175" t="e" cm="1">
        <f t="array" ref="H173">_xlfn.XLOOKUP(A173,#REF!,#REF!)</f>
        <v>#REF!</v>
      </c>
      <c r="K173" s="175">
        <f t="shared" si="8"/>
        <v>7</v>
      </c>
    </row>
    <row r="174" s="175" customFormat="1" hidden="1" spans="1:11">
      <c r="A174" s="187">
        <v>2080299</v>
      </c>
      <c r="B174" s="192" t="s">
        <v>208</v>
      </c>
      <c r="C174" s="237">
        <v>812</v>
      </c>
      <c r="D174" s="189">
        <v>992</v>
      </c>
      <c r="E174" s="189">
        <v>994</v>
      </c>
      <c r="F174" s="232">
        <f t="shared" si="6"/>
        <v>1.22413793103448</v>
      </c>
      <c r="G174" s="232">
        <f t="shared" si="7"/>
        <v>1.00201612903226</v>
      </c>
      <c r="H174" s="175" t="e" cm="1">
        <f t="array" ref="H174">_xlfn.XLOOKUP(A174,#REF!,#REF!)</f>
        <v>#REF!</v>
      </c>
      <c r="K174" s="175">
        <f t="shared" si="8"/>
        <v>7</v>
      </c>
    </row>
    <row r="175" s="175" customFormat="1" spans="1:11">
      <c r="A175" s="187">
        <v>20805</v>
      </c>
      <c r="B175" s="192" t="s">
        <v>209</v>
      </c>
      <c r="C175" s="237">
        <v>45535</v>
      </c>
      <c r="D175" s="189">
        <v>48105</v>
      </c>
      <c r="E175" s="189">
        <v>57535</v>
      </c>
      <c r="F175" s="232">
        <f t="shared" si="6"/>
        <v>1.26353354562425</v>
      </c>
      <c r="G175" s="232">
        <f t="shared" si="7"/>
        <v>1.19602951876104</v>
      </c>
      <c r="H175" s="175" t="e" cm="1">
        <f t="array" ref="H175">_xlfn.XLOOKUP(A175,#REF!,#REF!)</f>
        <v>#REF!</v>
      </c>
      <c r="K175" s="175">
        <f t="shared" si="8"/>
        <v>5</v>
      </c>
    </row>
    <row r="176" s="175" customFormat="1" hidden="1" spans="1:11">
      <c r="A176" s="187">
        <v>2080501</v>
      </c>
      <c r="B176" s="192" t="s">
        <v>210</v>
      </c>
      <c r="C176" s="237">
        <v>286</v>
      </c>
      <c r="D176" s="189">
        <v>260</v>
      </c>
      <c r="E176" s="189">
        <v>183</v>
      </c>
      <c r="F176" s="232">
        <f t="shared" si="6"/>
        <v>0.63986013986014</v>
      </c>
      <c r="G176" s="232">
        <f t="shared" si="7"/>
        <v>0.703846153846154</v>
      </c>
      <c r="H176" s="175" t="e" cm="1">
        <f t="array" ref="H176">_xlfn.XLOOKUP(A176,#REF!,#REF!)</f>
        <v>#REF!</v>
      </c>
      <c r="K176" s="175">
        <f t="shared" si="8"/>
        <v>7</v>
      </c>
    </row>
    <row r="177" s="175" customFormat="1" hidden="1" spans="1:11">
      <c r="A177" s="187">
        <v>2080502</v>
      </c>
      <c r="B177" s="192" t="s">
        <v>211</v>
      </c>
      <c r="C177" s="237">
        <v>484</v>
      </c>
      <c r="D177" s="189">
        <v>390</v>
      </c>
      <c r="E177" s="189">
        <v>401</v>
      </c>
      <c r="F177" s="232">
        <f t="shared" si="6"/>
        <v>0.828512396694215</v>
      </c>
      <c r="G177" s="232">
        <f t="shared" si="7"/>
        <v>1.02820512820513</v>
      </c>
      <c r="H177" s="175" t="e" cm="1">
        <f t="array" ref="H177">_xlfn.XLOOKUP(A177,#REF!,#REF!)</f>
        <v>#REF!</v>
      </c>
      <c r="K177" s="175">
        <f t="shared" si="8"/>
        <v>7</v>
      </c>
    </row>
    <row r="178" s="175" customFormat="1" hidden="1" spans="1:11">
      <c r="A178" s="187">
        <v>2080505</v>
      </c>
      <c r="B178" s="192" t="s">
        <v>212</v>
      </c>
      <c r="C178" s="237">
        <v>15152</v>
      </c>
      <c r="D178" s="189">
        <v>14446</v>
      </c>
      <c r="E178" s="189">
        <v>15078</v>
      </c>
      <c r="F178" s="232">
        <f t="shared" si="6"/>
        <v>0.995116156282999</v>
      </c>
      <c r="G178" s="232">
        <f t="shared" si="7"/>
        <v>1.04374913470857</v>
      </c>
      <c r="H178" s="175" t="e" cm="1">
        <f t="array" ref="H178">_xlfn.XLOOKUP(A178,#REF!,#REF!)</f>
        <v>#REF!</v>
      </c>
      <c r="K178" s="175">
        <f t="shared" si="8"/>
        <v>7</v>
      </c>
    </row>
    <row r="179" s="175" customFormat="1" hidden="1" spans="1:11">
      <c r="A179" s="187">
        <v>2080506</v>
      </c>
      <c r="B179" s="192" t="s">
        <v>213</v>
      </c>
      <c r="C179" s="237">
        <v>9976</v>
      </c>
      <c r="D179" s="189">
        <v>3151</v>
      </c>
      <c r="E179" s="189">
        <v>10625</v>
      </c>
      <c r="F179" s="232">
        <f t="shared" si="6"/>
        <v>1.06505613472334</v>
      </c>
      <c r="G179" s="232">
        <f t="shared" si="7"/>
        <v>3.37194541415424</v>
      </c>
      <c r="H179" s="175" t="e" cm="1">
        <f t="array" ref="H179">_xlfn.XLOOKUP(A179,#REF!,#REF!)</f>
        <v>#REF!</v>
      </c>
      <c r="K179" s="175">
        <f t="shared" si="8"/>
        <v>7</v>
      </c>
    </row>
    <row r="180" s="175" customFormat="1" hidden="1" spans="1:11">
      <c r="A180" s="187">
        <v>2080507</v>
      </c>
      <c r="B180" s="192" t="s">
        <v>214</v>
      </c>
      <c r="C180" s="237">
        <v>19637</v>
      </c>
      <c r="D180" s="189">
        <v>29858</v>
      </c>
      <c r="E180" s="189">
        <v>31248</v>
      </c>
      <c r="F180" s="232">
        <f t="shared" si="6"/>
        <v>1.59128176401691</v>
      </c>
      <c r="G180" s="232">
        <f t="shared" si="7"/>
        <v>1.04655368745395</v>
      </c>
      <c r="H180" s="175" t="e" cm="1">
        <f t="array" ref="H180">_xlfn.XLOOKUP(A180,#REF!,#REF!)</f>
        <v>#REF!</v>
      </c>
      <c r="K180" s="175">
        <f t="shared" si="8"/>
        <v>7</v>
      </c>
    </row>
    <row r="181" s="175" customFormat="1" spans="1:11">
      <c r="A181" s="187">
        <v>20806</v>
      </c>
      <c r="B181" s="192" t="s">
        <v>215</v>
      </c>
      <c r="C181" s="237">
        <v>0</v>
      </c>
      <c r="D181" s="189">
        <v>66</v>
      </c>
      <c r="E181" s="189">
        <v>0</v>
      </c>
      <c r="F181" s="232"/>
      <c r="G181" s="232">
        <f t="shared" si="7"/>
        <v>0</v>
      </c>
      <c r="H181" s="175" t="e" cm="1">
        <f t="array" ref="H181">_xlfn.XLOOKUP(A181,#REF!,#REF!)</f>
        <v>#REF!</v>
      </c>
      <c r="K181" s="175">
        <f t="shared" si="8"/>
        <v>5</v>
      </c>
    </row>
    <row r="182" s="175" customFormat="1" hidden="1" spans="1:11">
      <c r="A182" s="187">
        <v>2080601</v>
      </c>
      <c r="B182" s="192" t="s">
        <v>216</v>
      </c>
      <c r="C182" s="237">
        <v>0</v>
      </c>
      <c r="D182" s="189">
        <v>66</v>
      </c>
      <c r="E182" s="189">
        <v>0</v>
      </c>
      <c r="F182" s="232"/>
      <c r="G182" s="232">
        <f t="shared" si="7"/>
        <v>0</v>
      </c>
      <c r="H182" s="175" t="e" cm="1">
        <f t="array" ref="H182">_xlfn.XLOOKUP(A182,#REF!,#REF!)</f>
        <v>#REF!</v>
      </c>
      <c r="K182" s="175">
        <f t="shared" si="8"/>
        <v>7</v>
      </c>
    </row>
    <row r="183" s="175" customFormat="1" spans="1:11">
      <c r="A183" s="187">
        <v>20807</v>
      </c>
      <c r="B183" s="192" t="s">
        <v>217</v>
      </c>
      <c r="C183" s="237">
        <v>75</v>
      </c>
      <c r="D183" s="189">
        <v>3361</v>
      </c>
      <c r="E183" s="189">
        <v>2574</v>
      </c>
      <c r="F183" s="232">
        <f t="shared" si="6"/>
        <v>34.32</v>
      </c>
      <c r="G183" s="232">
        <f t="shared" si="7"/>
        <v>0.765843498958643</v>
      </c>
      <c r="H183" s="175" t="e" cm="1">
        <f t="array" ref="H183">_xlfn.XLOOKUP(A183,#REF!,#REF!)</f>
        <v>#REF!</v>
      </c>
      <c r="K183" s="175">
        <f t="shared" si="8"/>
        <v>5</v>
      </c>
    </row>
    <row r="184" s="175" customFormat="1" hidden="1" spans="1:11">
      <c r="A184" s="187">
        <v>2080705</v>
      </c>
      <c r="B184" s="192" t="s">
        <v>218</v>
      </c>
      <c r="C184" s="237">
        <v>0</v>
      </c>
      <c r="D184" s="189">
        <v>1193</v>
      </c>
      <c r="E184" s="189">
        <v>326</v>
      </c>
      <c r="F184" s="232"/>
      <c r="G184" s="232">
        <f t="shared" si="7"/>
        <v>0.273260687342833</v>
      </c>
      <c r="H184" s="175" t="e" cm="1">
        <f t="array" ref="H184">_xlfn.XLOOKUP(A184,#REF!,#REF!)</f>
        <v>#REF!</v>
      </c>
      <c r="K184" s="175">
        <f t="shared" si="8"/>
        <v>7</v>
      </c>
    </row>
    <row r="185" s="175" customFormat="1" hidden="1" spans="1:11">
      <c r="A185" s="187">
        <v>2080711</v>
      </c>
      <c r="B185" s="192" t="s">
        <v>219</v>
      </c>
      <c r="C185" s="237">
        <v>75</v>
      </c>
      <c r="D185" s="189">
        <v>32</v>
      </c>
      <c r="E185" s="189">
        <v>63</v>
      </c>
      <c r="F185" s="232">
        <f t="shared" si="6"/>
        <v>0.84</v>
      </c>
      <c r="G185" s="232">
        <f t="shared" si="7"/>
        <v>1.96875</v>
      </c>
      <c r="H185" s="175" t="e" cm="1">
        <f t="array" ref="H185">_xlfn.XLOOKUP(A185,#REF!,#REF!)</f>
        <v>#REF!</v>
      </c>
      <c r="K185" s="175">
        <f t="shared" si="8"/>
        <v>7</v>
      </c>
    </row>
    <row r="186" s="175" customFormat="1" hidden="1" spans="1:11">
      <c r="A186" s="187">
        <v>2080799</v>
      </c>
      <c r="B186" s="192" t="s">
        <v>220</v>
      </c>
      <c r="C186" s="237">
        <v>0</v>
      </c>
      <c r="D186" s="189">
        <v>2136</v>
      </c>
      <c r="E186" s="189">
        <v>2185</v>
      </c>
      <c r="F186" s="232"/>
      <c r="G186" s="232">
        <f t="shared" si="7"/>
        <v>1.02294007490637</v>
      </c>
      <c r="H186" s="175" t="e" cm="1">
        <f t="array" ref="H186">_xlfn.XLOOKUP(A186,#REF!,#REF!)</f>
        <v>#REF!</v>
      </c>
      <c r="K186" s="175">
        <f t="shared" si="8"/>
        <v>7</v>
      </c>
    </row>
    <row r="187" s="175" customFormat="1" spans="1:11">
      <c r="A187" s="187">
        <v>20808</v>
      </c>
      <c r="B187" s="192" t="s">
        <v>221</v>
      </c>
      <c r="C187" s="237">
        <v>2083</v>
      </c>
      <c r="D187" s="189">
        <v>4119</v>
      </c>
      <c r="E187" s="189">
        <v>3759</v>
      </c>
      <c r="F187" s="232">
        <f t="shared" si="6"/>
        <v>1.80460873739798</v>
      </c>
      <c r="G187" s="232">
        <f t="shared" si="7"/>
        <v>0.912600145666424</v>
      </c>
      <c r="H187" s="175" t="e" cm="1">
        <f t="array" ref="H187">_xlfn.XLOOKUP(A187,#REF!,#REF!)</f>
        <v>#REF!</v>
      </c>
      <c r="K187" s="175">
        <f t="shared" si="8"/>
        <v>5</v>
      </c>
    </row>
    <row r="188" s="175" customFormat="1" hidden="1" spans="1:11">
      <c r="A188" s="187">
        <v>2080801</v>
      </c>
      <c r="B188" s="192" t="s">
        <v>222</v>
      </c>
      <c r="C188" s="237">
        <v>810</v>
      </c>
      <c r="D188" s="189">
        <v>443</v>
      </c>
      <c r="E188" s="189">
        <v>0</v>
      </c>
      <c r="F188" s="232">
        <f t="shared" si="6"/>
        <v>0</v>
      </c>
      <c r="G188" s="232">
        <f t="shared" si="7"/>
        <v>0</v>
      </c>
      <c r="H188" s="175" t="e" cm="1">
        <f t="array" ref="H188">_xlfn.XLOOKUP(A188,#REF!,#REF!)</f>
        <v>#REF!</v>
      </c>
      <c r="K188" s="175">
        <f t="shared" si="8"/>
        <v>7</v>
      </c>
    </row>
    <row r="189" s="175" customFormat="1" hidden="1" spans="1:11">
      <c r="A189" s="187">
        <v>2080802</v>
      </c>
      <c r="B189" s="192" t="s">
        <v>223</v>
      </c>
      <c r="C189" s="237">
        <v>147</v>
      </c>
      <c r="D189" s="189">
        <v>2667</v>
      </c>
      <c r="E189" s="189">
        <v>2206</v>
      </c>
      <c r="F189" s="232">
        <f t="shared" si="6"/>
        <v>15.0068027210884</v>
      </c>
      <c r="G189" s="232">
        <f t="shared" si="7"/>
        <v>0.827146606674166</v>
      </c>
      <c r="H189" s="175" t="e" cm="1">
        <f t="array" ref="H189">_xlfn.XLOOKUP(A189,#REF!,#REF!)</f>
        <v>#REF!</v>
      </c>
      <c r="K189" s="175">
        <f t="shared" si="8"/>
        <v>7</v>
      </c>
    </row>
    <row r="190" s="175" customFormat="1" hidden="1" spans="1:11">
      <c r="A190" s="187">
        <v>2080803</v>
      </c>
      <c r="B190" s="192" t="s">
        <v>224</v>
      </c>
      <c r="C190" s="237">
        <v>145</v>
      </c>
      <c r="D190" s="189">
        <v>145</v>
      </c>
      <c r="E190" s="189">
        <v>667</v>
      </c>
      <c r="F190" s="232">
        <f t="shared" si="6"/>
        <v>4.6</v>
      </c>
      <c r="G190" s="232">
        <f t="shared" si="7"/>
        <v>4.6</v>
      </c>
      <c r="H190" s="175" t="e" cm="1">
        <f t="array" ref="H190">_xlfn.XLOOKUP(A190,#REF!,#REF!)</f>
        <v>#REF!</v>
      </c>
      <c r="K190" s="175">
        <f t="shared" si="8"/>
        <v>7</v>
      </c>
    </row>
    <row r="191" s="175" customFormat="1" hidden="1" spans="1:11">
      <c r="A191" s="187">
        <v>2080805</v>
      </c>
      <c r="B191" s="192" t="s">
        <v>225</v>
      </c>
      <c r="C191" s="237">
        <v>528</v>
      </c>
      <c r="D191" s="189">
        <v>406</v>
      </c>
      <c r="E191" s="189">
        <v>383</v>
      </c>
      <c r="F191" s="232">
        <f t="shared" si="6"/>
        <v>0.725378787878788</v>
      </c>
      <c r="G191" s="232">
        <f t="shared" si="7"/>
        <v>0.943349753694581</v>
      </c>
      <c r="H191" s="175" t="e" cm="1">
        <f t="array" ref="H191">_xlfn.XLOOKUP(A191,#REF!,#REF!)</f>
        <v>#REF!</v>
      </c>
      <c r="K191" s="175">
        <f t="shared" si="8"/>
        <v>7</v>
      </c>
    </row>
    <row r="192" s="175" customFormat="1" hidden="1" spans="1:11">
      <c r="A192" s="187">
        <v>2080806</v>
      </c>
      <c r="B192" s="192" t="s">
        <v>226</v>
      </c>
      <c r="C192" s="237">
        <v>444</v>
      </c>
      <c r="D192" s="189">
        <v>444</v>
      </c>
      <c r="E192" s="189">
        <v>483</v>
      </c>
      <c r="F192" s="232">
        <f t="shared" si="6"/>
        <v>1.08783783783784</v>
      </c>
      <c r="G192" s="232">
        <f t="shared" si="7"/>
        <v>1.08783783783784</v>
      </c>
      <c r="H192" s="175" t="e" cm="1">
        <f t="array" ref="H192">_xlfn.XLOOKUP(A192,#REF!,#REF!)</f>
        <v>#REF!</v>
      </c>
      <c r="K192" s="175">
        <f t="shared" si="8"/>
        <v>7</v>
      </c>
    </row>
    <row r="193" s="175" customFormat="1" hidden="1" spans="1:11">
      <c r="A193" s="187">
        <v>2080807</v>
      </c>
      <c r="B193" s="192" t="s">
        <v>227</v>
      </c>
      <c r="C193" s="237">
        <v>9</v>
      </c>
      <c r="D193" s="189">
        <v>4</v>
      </c>
      <c r="E193" s="189">
        <v>0</v>
      </c>
      <c r="F193" s="232">
        <f t="shared" si="6"/>
        <v>0</v>
      </c>
      <c r="G193" s="232">
        <f t="shared" si="7"/>
        <v>0</v>
      </c>
      <c r="H193" s="175" t="e" cm="1">
        <f t="array" ref="H193">_xlfn.XLOOKUP(A193,#REF!,#REF!)</f>
        <v>#REF!</v>
      </c>
      <c r="K193" s="175">
        <f t="shared" si="8"/>
        <v>7</v>
      </c>
    </row>
    <row r="194" s="175" customFormat="1" hidden="1" spans="1:11">
      <c r="A194" s="187">
        <v>2080899</v>
      </c>
      <c r="B194" s="192" t="s">
        <v>228</v>
      </c>
      <c r="C194" s="237">
        <v>0</v>
      </c>
      <c r="D194" s="189">
        <v>10</v>
      </c>
      <c r="E194" s="189">
        <v>20</v>
      </c>
      <c r="F194" s="232"/>
      <c r="G194" s="232">
        <f t="shared" si="7"/>
        <v>2</v>
      </c>
      <c r="H194" s="175" t="e" cm="1">
        <f t="array" ref="H194">_xlfn.XLOOKUP(A194,#REF!,#REF!)</f>
        <v>#REF!</v>
      </c>
      <c r="K194" s="175">
        <f t="shared" si="8"/>
        <v>7</v>
      </c>
    </row>
    <row r="195" s="175" customFormat="1" spans="1:11">
      <c r="A195" s="187">
        <v>20809</v>
      </c>
      <c r="B195" s="192" t="s">
        <v>229</v>
      </c>
      <c r="C195" s="237">
        <v>368</v>
      </c>
      <c r="D195" s="189">
        <v>500</v>
      </c>
      <c r="E195" s="189">
        <v>929</v>
      </c>
      <c r="F195" s="232">
        <f t="shared" si="6"/>
        <v>2.52445652173913</v>
      </c>
      <c r="G195" s="232">
        <f t="shared" si="7"/>
        <v>1.858</v>
      </c>
      <c r="H195" s="175" t="e" cm="1">
        <f t="array" ref="H195">_xlfn.XLOOKUP(A195,#REF!,#REF!)</f>
        <v>#REF!</v>
      </c>
      <c r="K195" s="175">
        <f t="shared" si="8"/>
        <v>5</v>
      </c>
    </row>
    <row r="196" s="175" customFormat="1" hidden="1" spans="1:11">
      <c r="A196" s="187">
        <v>2080901</v>
      </c>
      <c r="B196" s="192" t="s">
        <v>230</v>
      </c>
      <c r="C196" s="237">
        <v>340</v>
      </c>
      <c r="D196" s="189">
        <v>272</v>
      </c>
      <c r="E196" s="189">
        <v>406</v>
      </c>
      <c r="F196" s="232">
        <f t="shared" si="6"/>
        <v>1.19411764705882</v>
      </c>
      <c r="G196" s="232">
        <f t="shared" si="7"/>
        <v>1.49264705882353</v>
      </c>
      <c r="H196" s="175" t="e" cm="1">
        <f t="array" ref="H196">_xlfn.XLOOKUP(A196,#REF!,#REF!)</f>
        <v>#REF!</v>
      </c>
      <c r="K196" s="175">
        <f t="shared" si="8"/>
        <v>7</v>
      </c>
    </row>
    <row r="197" s="175" customFormat="1" hidden="1" spans="1:11">
      <c r="A197" s="187">
        <v>2080902</v>
      </c>
      <c r="B197" s="192" t="s">
        <v>231</v>
      </c>
      <c r="C197" s="237">
        <v>0</v>
      </c>
      <c r="D197" s="189">
        <v>107</v>
      </c>
      <c r="E197" s="189">
        <v>300</v>
      </c>
      <c r="F197" s="232"/>
      <c r="G197" s="232">
        <f t="shared" si="7"/>
        <v>2.80373831775701</v>
      </c>
      <c r="H197" s="175" t="e" cm="1">
        <f t="array" ref="H197">_xlfn.XLOOKUP(A197,#REF!,#REF!)</f>
        <v>#REF!</v>
      </c>
      <c r="K197" s="175">
        <f t="shared" si="8"/>
        <v>7</v>
      </c>
    </row>
    <row r="198" s="175" customFormat="1" hidden="1" spans="1:11">
      <c r="A198" s="187">
        <v>2080903</v>
      </c>
      <c r="B198" s="192" t="s">
        <v>232</v>
      </c>
      <c r="C198" s="237">
        <v>0</v>
      </c>
      <c r="D198" s="189">
        <v>14</v>
      </c>
      <c r="E198" s="189">
        <v>12</v>
      </c>
      <c r="F198" s="232"/>
      <c r="G198" s="232">
        <f t="shared" si="7"/>
        <v>0.857142857142857</v>
      </c>
      <c r="H198" s="175" t="e" cm="1">
        <f t="array" ref="H198">_xlfn.XLOOKUP(A198,#REF!,#REF!)</f>
        <v>#REF!</v>
      </c>
      <c r="K198" s="175">
        <f t="shared" si="8"/>
        <v>7</v>
      </c>
    </row>
    <row r="199" s="175" customFormat="1" hidden="1" spans="1:11">
      <c r="A199" s="187">
        <v>2080905</v>
      </c>
      <c r="B199" s="192" t="s">
        <v>233</v>
      </c>
      <c r="C199" s="237">
        <v>28</v>
      </c>
      <c r="D199" s="189">
        <v>102</v>
      </c>
      <c r="E199" s="189">
        <v>211</v>
      </c>
      <c r="F199" s="232">
        <f t="shared" ref="F199:F262" si="9">E199/C199</f>
        <v>7.53571428571429</v>
      </c>
      <c r="G199" s="232">
        <f t="shared" ref="G199:G262" si="10">E199/D199</f>
        <v>2.06862745098039</v>
      </c>
      <c r="H199" s="175" t="e" cm="1">
        <f t="array" ref="H199">_xlfn.XLOOKUP(A199,#REF!,#REF!)</f>
        <v>#REF!</v>
      </c>
      <c r="K199" s="175">
        <f t="shared" ref="K199:K262" si="11">LEN(A199)</f>
        <v>7</v>
      </c>
    </row>
    <row r="200" s="175" customFormat="1" hidden="1" spans="1:11">
      <c r="A200" s="187">
        <v>2080999</v>
      </c>
      <c r="B200" s="192" t="s">
        <v>234</v>
      </c>
      <c r="C200" s="237">
        <v>0</v>
      </c>
      <c r="D200" s="189">
        <v>5</v>
      </c>
      <c r="E200" s="189">
        <v>0</v>
      </c>
      <c r="F200" s="232"/>
      <c r="G200" s="232">
        <f t="shared" si="10"/>
        <v>0</v>
      </c>
      <c r="H200" s="175" t="e" cm="1">
        <f t="array" ref="H200">_xlfn.XLOOKUP(A200,#REF!,#REF!)</f>
        <v>#REF!</v>
      </c>
      <c r="K200" s="175">
        <f t="shared" si="11"/>
        <v>7</v>
      </c>
    </row>
    <row r="201" s="175" customFormat="1" spans="1:11">
      <c r="A201" s="187">
        <v>20810</v>
      </c>
      <c r="B201" s="192" t="s">
        <v>235</v>
      </c>
      <c r="C201" s="237">
        <v>852</v>
      </c>
      <c r="D201" s="189">
        <v>1451</v>
      </c>
      <c r="E201" s="189">
        <v>1027</v>
      </c>
      <c r="F201" s="232">
        <f t="shared" si="9"/>
        <v>1.20539906103286</v>
      </c>
      <c r="G201" s="232">
        <f t="shared" si="10"/>
        <v>0.707787732598208</v>
      </c>
      <c r="H201" s="175" t="e" cm="1">
        <f t="array" ref="H201">_xlfn.XLOOKUP(A201,#REF!,#REF!)</f>
        <v>#REF!</v>
      </c>
      <c r="K201" s="175">
        <f t="shared" si="11"/>
        <v>5</v>
      </c>
    </row>
    <row r="202" s="175" customFormat="1" hidden="1" spans="1:11">
      <c r="A202" s="187">
        <v>2081001</v>
      </c>
      <c r="B202" s="192" t="s">
        <v>236</v>
      </c>
      <c r="C202" s="237">
        <v>30</v>
      </c>
      <c r="D202" s="189">
        <v>479</v>
      </c>
      <c r="E202" s="189">
        <v>39</v>
      </c>
      <c r="F202" s="232">
        <f t="shared" si="9"/>
        <v>1.3</v>
      </c>
      <c r="G202" s="232">
        <f t="shared" si="10"/>
        <v>0.081419624217119</v>
      </c>
      <c r="H202" s="175" t="e" cm="1">
        <f t="array" ref="H202">_xlfn.XLOOKUP(A202,#REF!,#REF!)</f>
        <v>#REF!</v>
      </c>
      <c r="K202" s="175">
        <f t="shared" si="11"/>
        <v>7</v>
      </c>
    </row>
    <row r="203" s="175" customFormat="1" hidden="1" spans="1:11">
      <c r="A203" s="187">
        <v>2081002</v>
      </c>
      <c r="B203" s="192" t="s">
        <v>237</v>
      </c>
      <c r="C203" s="237">
        <v>400</v>
      </c>
      <c r="D203" s="189">
        <v>455</v>
      </c>
      <c r="E203" s="189">
        <v>500</v>
      </c>
      <c r="F203" s="232">
        <f t="shared" si="9"/>
        <v>1.25</v>
      </c>
      <c r="G203" s="232">
        <f t="shared" si="10"/>
        <v>1.0989010989011</v>
      </c>
      <c r="H203" s="175" t="e" cm="1">
        <f t="array" ref="H203">_xlfn.XLOOKUP(A203,#REF!,#REF!)</f>
        <v>#REF!</v>
      </c>
      <c r="K203" s="175">
        <f t="shared" si="11"/>
        <v>7</v>
      </c>
    </row>
    <row r="204" s="175" customFormat="1" hidden="1" spans="1:11">
      <c r="A204" s="187">
        <v>2081004</v>
      </c>
      <c r="B204" s="192" t="s">
        <v>238</v>
      </c>
      <c r="C204" s="237">
        <v>298</v>
      </c>
      <c r="D204" s="189">
        <v>393</v>
      </c>
      <c r="E204" s="189">
        <v>488</v>
      </c>
      <c r="F204" s="232">
        <f t="shared" si="9"/>
        <v>1.63758389261745</v>
      </c>
      <c r="G204" s="232">
        <f t="shared" si="10"/>
        <v>1.24173027989822</v>
      </c>
      <c r="H204" s="175" t="e" cm="1">
        <f t="array" ref="H204">_xlfn.XLOOKUP(A204,#REF!,#REF!)</f>
        <v>#REF!</v>
      </c>
      <c r="K204" s="175">
        <f t="shared" si="11"/>
        <v>7</v>
      </c>
    </row>
    <row r="205" s="175" customFormat="1" hidden="1" spans="1:11">
      <c r="A205" s="187">
        <v>2081099</v>
      </c>
      <c r="B205" s="192" t="s">
        <v>239</v>
      </c>
      <c r="C205" s="237">
        <v>124</v>
      </c>
      <c r="D205" s="189">
        <v>124</v>
      </c>
      <c r="E205" s="189">
        <v>0</v>
      </c>
      <c r="F205" s="232">
        <f t="shared" si="9"/>
        <v>0</v>
      </c>
      <c r="G205" s="232">
        <f t="shared" si="10"/>
        <v>0</v>
      </c>
      <c r="H205" s="175" t="e" cm="1">
        <f t="array" ref="H205">_xlfn.XLOOKUP(A205,#REF!,#REF!)</f>
        <v>#REF!</v>
      </c>
      <c r="K205" s="175">
        <f t="shared" si="11"/>
        <v>7</v>
      </c>
    </row>
    <row r="206" s="175" customFormat="1" spans="1:11">
      <c r="A206" s="187">
        <v>20811</v>
      </c>
      <c r="B206" s="192" t="s">
        <v>240</v>
      </c>
      <c r="C206" s="237">
        <v>1149</v>
      </c>
      <c r="D206" s="189">
        <v>1599</v>
      </c>
      <c r="E206" s="189">
        <v>1487</v>
      </c>
      <c r="F206" s="232">
        <f t="shared" si="9"/>
        <v>1.29416884247171</v>
      </c>
      <c r="G206" s="232">
        <f t="shared" si="10"/>
        <v>0.929956222639149</v>
      </c>
      <c r="H206" s="175" t="e" cm="1">
        <f t="array" ref="H206">_xlfn.XLOOKUP(A206,#REF!,#REF!)</f>
        <v>#REF!</v>
      </c>
      <c r="K206" s="175">
        <f t="shared" si="11"/>
        <v>5</v>
      </c>
    </row>
    <row r="207" s="175" customFormat="1" hidden="1" spans="1:11">
      <c r="A207" s="187">
        <v>2081101</v>
      </c>
      <c r="B207" s="192" t="s">
        <v>91</v>
      </c>
      <c r="C207" s="237">
        <v>108</v>
      </c>
      <c r="D207" s="189">
        <v>98</v>
      </c>
      <c r="E207" s="189">
        <v>98</v>
      </c>
      <c r="F207" s="232">
        <f t="shared" si="9"/>
        <v>0.907407407407407</v>
      </c>
      <c r="G207" s="232">
        <f t="shared" si="10"/>
        <v>1</v>
      </c>
      <c r="H207" s="175" t="e" cm="1">
        <f t="array" ref="H207">_xlfn.XLOOKUP(A207,#REF!,#REF!)</f>
        <v>#REF!</v>
      </c>
      <c r="K207" s="175">
        <f t="shared" si="11"/>
        <v>7</v>
      </c>
    </row>
    <row r="208" s="175" customFormat="1" hidden="1" spans="1:11">
      <c r="A208" s="187">
        <v>2081104</v>
      </c>
      <c r="B208" s="192" t="s">
        <v>241</v>
      </c>
      <c r="C208" s="237">
        <v>0</v>
      </c>
      <c r="D208" s="189">
        <v>41</v>
      </c>
      <c r="E208" s="189">
        <v>50</v>
      </c>
      <c r="F208" s="232"/>
      <c r="G208" s="232">
        <f t="shared" si="10"/>
        <v>1.21951219512195</v>
      </c>
      <c r="H208" s="175" t="e" cm="1">
        <f t="array" ref="H208">_xlfn.XLOOKUP(A208,#REF!,#REF!)</f>
        <v>#REF!</v>
      </c>
      <c r="K208" s="175">
        <f t="shared" si="11"/>
        <v>7</v>
      </c>
    </row>
    <row r="209" s="175" customFormat="1" hidden="1" spans="1:11">
      <c r="A209" s="187">
        <v>2081105</v>
      </c>
      <c r="B209" s="192" t="s">
        <v>242</v>
      </c>
      <c r="C209" s="237">
        <v>0</v>
      </c>
      <c r="D209" s="189">
        <v>187</v>
      </c>
      <c r="E209" s="189">
        <v>211</v>
      </c>
      <c r="F209" s="232"/>
      <c r="G209" s="232">
        <f t="shared" si="10"/>
        <v>1.1283422459893</v>
      </c>
      <c r="H209" s="175" t="e" cm="1">
        <f t="array" ref="H209">_xlfn.XLOOKUP(A209,#REF!,#REF!)</f>
        <v>#REF!</v>
      </c>
      <c r="K209" s="175">
        <f t="shared" si="11"/>
        <v>7</v>
      </c>
    </row>
    <row r="210" s="175" customFormat="1" hidden="1" spans="1:11">
      <c r="A210" s="187">
        <v>2081106</v>
      </c>
      <c r="B210" s="192" t="s">
        <v>243</v>
      </c>
      <c r="C210" s="237">
        <v>0</v>
      </c>
      <c r="D210" s="189">
        <v>0</v>
      </c>
      <c r="E210" s="189">
        <v>2</v>
      </c>
      <c r="F210" s="232"/>
      <c r="G210" s="232"/>
      <c r="H210" s="175" t="e" cm="1">
        <f t="array" ref="H210">_xlfn.XLOOKUP(A210,#REF!,#REF!)</f>
        <v>#REF!</v>
      </c>
      <c r="K210" s="175">
        <f t="shared" si="11"/>
        <v>7</v>
      </c>
    </row>
    <row r="211" s="175" customFormat="1" hidden="1" spans="1:11">
      <c r="A211" s="187">
        <v>2081107</v>
      </c>
      <c r="B211" s="192" t="s">
        <v>244</v>
      </c>
      <c r="C211" s="237">
        <v>1000</v>
      </c>
      <c r="D211" s="189">
        <v>1090</v>
      </c>
      <c r="E211" s="189">
        <v>900</v>
      </c>
      <c r="F211" s="232">
        <f t="shared" si="9"/>
        <v>0.9</v>
      </c>
      <c r="G211" s="232">
        <f t="shared" si="10"/>
        <v>0.825688073394495</v>
      </c>
      <c r="H211" s="175" t="e" cm="1">
        <f t="array" ref="H211">_xlfn.XLOOKUP(A211,#REF!,#REF!)</f>
        <v>#REF!</v>
      </c>
      <c r="K211" s="175">
        <f t="shared" si="11"/>
        <v>7</v>
      </c>
    </row>
    <row r="212" s="175" customFormat="1" hidden="1" spans="1:11">
      <c r="A212" s="187">
        <v>2081199</v>
      </c>
      <c r="B212" s="192" t="s">
        <v>245</v>
      </c>
      <c r="C212" s="237">
        <v>41</v>
      </c>
      <c r="D212" s="189">
        <v>183</v>
      </c>
      <c r="E212" s="189">
        <v>226</v>
      </c>
      <c r="F212" s="232">
        <f t="shared" si="9"/>
        <v>5.51219512195122</v>
      </c>
      <c r="G212" s="232">
        <f t="shared" si="10"/>
        <v>1.23497267759563</v>
      </c>
      <c r="H212" s="175" t="e" cm="1">
        <f t="array" ref="H212">_xlfn.XLOOKUP(A212,#REF!,#REF!)</f>
        <v>#REF!</v>
      </c>
      <c r="K212" s="175">
        <f t="shared" si="11"/>
        <v>7</v>
      </c>
    </row>
    <row r="213" s="175" customFormat="1" spans="1:11">
      <c r="A213" s="187">
        <v>20819</v>
      </c>
      <c r="B213" s="192" t="s">
        <v>246</v>
      </c>
      <c r="C213" s="237">
        <v>2000</v>
      </c>
      <c r="D213" s="189">
        <v>8072</v>
      </c>
      <c r="E213" s="189">
        <v>2400</v>
      </c>
      <c r="F213" s="232">
        <f t="shared" si="9"/>
        <v>1.2</v>
      </c>
      <c r="G213" s="232">
        <f t="shared" si="10"/>
        <v>0.297324083250743</v>
      </c>
      <c r="H213" s="175" t="e" cm="1">
        <f t="array" ref="H213">_xlfn.XLOOKUP(A213,#REF!,#REF!)</f>
        <v>#REF!</v>
      </c>
      <c r="K213" s="175">
        <f t="shared" si="11"/>
        <v>5</v>
      </c>
    </row>
    <row r="214" s="175" customFormat="1" hidden="1" spans="1:11">
      <c r="A214" s="187">
        <v>2081901</v>
      </c>
      <c r="B214" s="192" t="s">
        <v>247</v>
      </c>
      <c r="C214" s="237">
        <v>400</v>
      </c>
      <c r="D214" s="189">
        <v>818</v>
      </c>
      <c r="E214" s="189">
        <v>400</v>
      </c>
      <c r="F214" s="232">
        <f t="shared" si="9"/>
        <v>1</v>
      </c>
      <c r="G214" s="232">
        <f t="shared" si="10"/>
        <v>0.488997555012225</v>
      </c>
      <c r="H214" s="175" t="e" cm="1">
        <f t="array" ref="H214">_xlfn.XLOOKUP(A214,#REF!,#REF!)</f>
        <v>#REF!</v>
      </c>
      <c r="K214" s="175">
        <f t="shared" si="11"/>
        <v>7</v>
      </c>
    </row>
    <row r="215" s="175" customFormat="1" hidden="1" spans="1:11">
      <c r="A215" s="187">
        <v>2081902</v>
      </c>
      <c r="B215" s="192" t="s">
        <v>248</v>
      </c>
      <c r="C215" s="237">
        <v>1600</v>
      </c>
      <c r="D215" s="189">
        <v>7254</v>
      </c>
      <c r="E215" s="189">
        <v>2000</v>
      </c>
      <c r="F215" s="232">
        <f t="shared" si="9"/>
        <v>1.25</v>
      </c>
      <c r="G215" s="232">
        <f t="shared" si="10"/>
        <v>0.275709953129308</v>
      </c>
      <c r="H215" s="175" t="e" cm="1">
        <f t="array" ref="H215">_xlfn.XLOOKUP(A215,#REF!,#REF!)</f>
        <v>#REF!</v>
      </c>
      <c r="K215" s="175">
        <f t="shared" si="11"/>
        <v>7</v>
      </c>
    </row>
    <row r="216" s="175" customFormat="1" spans="1:11">
      <c r="A216" s="187">
        <v>20820</v>
      </c>
      <c r="B216" s="192" t="s">
        <v>249</v>
      </c>
      <c r="C216" s="237">
        <v>0</v>
      </c>
      <c r="D216" s="189">
        <v>91</v>
      </c>
      <c r="E216" s="189">
        <v>105</v>
      </c>
      <c r="F216" s="232"/>
      <c r="G216" s="232">
        <f t="shared" si="10"/>
        <v>1.15384615384615</v>
      </c>
      <c r="H216" s="175" t="e" cm="1">
        <f t="array" ref="H216">_xlfn.XLOOKUP(A216,#REF!,#REF!)</f>
        <v>#REF!</v>
      </c>
      <c r="K216" s="175">
        <f t="shared" si="11"/>
        <v>5</v>
      </c>
    </row>
    <row r="217" s="175" customFormat="1" hidden="1" spans="1:11">
      <c r="A217" s="187">
        <v>2082001</v>
      </c>
      <c r="B217" s="192" t="s">
        <v>250</v>
      </c>
      <c r="C217" s="237">
        <v>0</v>
      </c>
      <c r="D217" s="189">
        <v>45</v>
      </c>
      <c r="E217" s="189">
        <v>75</v>
      </c>
      <c r="F217" s="232"/>
      <c r="G217" s="232">
        <f t="shared" si="10"/>
        <v>1.66666666666667</v>
      </c>
      <c r="H217" s="175" t="e" cm="1">
        <f t="array" ref="H217">_xlfn.XLOOKUP(A217,#REF!,#REF!)</f>
        <v>#REF!</v>
      </c>
      <c r="K217" s="175">
        <f t="shared" si="11"/>
        <v>7</v>
      </c>
    </row>
    <row r="218" s="175" customFormat="1" hidden="1" spans="1:11">
      <c r="A218" s="187">
        <v>2082002</v>
      </c>
      <c r="B218" s="192" t="s">
        <v>251</v>
      </c>
      <c r="C218" s="237">
        <v>0</v>
      </c>
      <c r="D218" s="189">
        <v>46</v>
      </c>
      <c r="E218" s="189">
        <v>30</v>
      </c>
      <c r="F218" s="232"/>
      <c r="G218" s="232">
        <f t="shared" si="10"/>
        <v>0.652173913043478</v>
      </c>
      <c r="H218" s="175" t="e" cm="1">
        <f t="array" ref="H218">_xlfn.XLOOKUP(A218,#REF!,#REF!)</f>
        <v>#REF!</v>
      </c>
      <c r="K218" s="175">
        <f t="shared" si="11"/>
        <v>7</v>
      </c>
    </row>
    <row r="219" s="175" customFormat="1" spans="1:11">
      <c r="A219" s="187">
        <v>20821</v>
      </c>
      <c r="B219" s="192" t="s">
        <v>252</v>
      </c>
      <c r="C219" s="237">
        <v>2000</v>
      </c>
      <c r="D219" s="189">
        <v>4039</v>
      </c>
      <c r="E219" s="189">
        <v>2034</v>
      </c>
      <c r="F219" s="232">
        <f t="shared" si="9"/>
        <v>1.017</v>
      </c>
      <c r="G219" s="232">
        <f t="shared" si="10"/>
        <v>0.50358999752414</v>
      </c>
      <c r="H219" s="175" t="e" cm="1">
        <f t="array" ref="H219">_xlfn.XLOOKUP(A219,#REF!,#REF!)</f>
        <v>#REF!</v>
      </c>
      <c r="K219" s="175">
        <f t="shared" si="11"/>
        <v>5</v>
      </c>
    </row>
    <row r="220" s="175" customFormat="1" hidden="1" spans="1:11">
      <c r="A220" s="187">
        <v>2082101</v>
      </c>
      <c r="B220" s="192" t="s">
        <v>253</v>
      </c>
      <c r="C220" s="237">
        <v>20</v>
      </c>
      <c r="D220" s="189">
        <v>79</v>
      </c>
      <c r="E220" s="189">
        <v>20</v>
      </c>
      <c r="F220" s="232">
        <f t="shared" si="9"/>
        <v>1</v>
      </c>
      <c r="G220" s="232">
        <f t="shared" si="10"/>
        <v>0.253164556962025</v>
      </c>
      <c r="H220" s="175" t="e" cm="1">
        <f t="array" ref="H220">_xlfn.XLOOKUP(A220,#REF!,#REF!)</f>
        <v>#REF!</v>
      </c>
      <c r="K220" s="175">
        <f t="shared" si="11"/>
        <v>7</v>
      </c>
    </row>
    <row r="221" s="175" customFormat="1" hidden="1" spans="1:11">
      <c r="A221" s="187">
        <v>2082102</v>
      </c>
      <c r="B221" s="192" t="s">
        <v>254</v>
      </c>
      <c r="C221" s="237">
        <v>1980</v>
      </c>
      <c r="D221" s="189">
        <v>3960</v>
      </c>
      <c r="E221" s="189">
        <v>2014</v>
      </c>
      <c r="F221" s="232">
        <f t="shared" si="9"/>
        <v>1.01717171717172</v>
      </c>
      <c r="G221" s="232">
        <f t="shared" si="10"/>
        <v>0.508585858585859</v>
      </c>
      <c r="H221" s="175" t="e" cm="1">
        <f t="array" ref="H221">_xlfn.XLOOKUP(A221,#REF!,#REF!)</f>
        <v>#REF!</v>
      </c>
      <c r="K221" s="175">
        <f t="shared" si="11"/>
        <v>7</v>
      </c>
    </row>
    <row r="222" s="175" customFormat="1" spans="1:11">
      <c r="A222" s="187">
        <v>20825</v>
      </c>
      <c r="B222" s="192" t="s">
        <v>255</v>
      </c>
      <c r="C222" s="237">
        <v>528</v>
      </c>
      <c r="D222" s="189">
        <v>1182</v>
      </c>
      <c r="E222" s="189">
        <v>516</v>
      </c>
      <c r="F222" s="232">
        <f t="shared" si="9"/>
        <v>0.977272727272727</v>
      </c>
      <c r="G222" s="232">
        <f t="shared" si="10"/>
        <v>0.436548223350254</v>
      </c>
      <c r="H222" s="175" t="e" cm="1">
        <f t="array" ref="H222">_xlfn.XLOOKUP(A222,#REF!,#REF!)</f>
        <v>#REF!</v>
      </c>
      <c r="K222" s="175">
        <f t="shared" si="11"/>
        <v>5</v>
      </c>
    </row>
    <row r="223" s="175" customFormat="1" hidden="1" spans="1:11">
      <c r="A223" s="187">
        <v>2082501</v>
      </c>
      <c r="B223" s="192" t="s">
        <v>256</v>
      </c>
      <c r="C223" s="237">
        <v>39</v>
      </c>
      <c r="D223" s="189">
        <v>67</v>
      </c>
      <c r="E223" s="189">
        <v>21</v>
      </c>
      <c r="F223" s="232">
        <f t="shared" si="9"/>
        <v>0.538461538461538</v>
      </c>
      <c r="G223" s="232">
        <f t="shared" si="10"/>
        <v>0.313432835820896</v>
      </c>
      <c r="H223" s="175" t="e" cm="1">
        <f t="array" ref="H223">_xlfn.XLOOKUP(A223,#REF!,#REF!)</f>
        <v>#REF!</v>
      </c>
      <c r="K223" s="175">
        <f t="shared" si="11"/>
        <v>7</v>
      </c>
    </row>
    <row r="224" s="175" customFormat="1" hidden="1" spans="1:11">
      <c r="A224" s="187">
        <v>2082502</v>
      </c>
      <c r="B224" s="192" t="s">
        <v>257</v>
      </c>
      <c r="C224" s="237">
        <v>489</v>
      </c>
      <c r="D224" s="189">
        <v>1115</v>
      </c>
      <c r="E224" s="189">
        <v>495</v>
      </c>
      <c r="F224" s="232">
        <f t="shared" si="9"/>
        <v>1.01226993865031</v>
      </c>
      <c r="G224" s="232">
        <f t="shared" si="10"/>
        <v>0.443946188340807</v>
      </c>
      <c r="H224" s="175" t="e" cm="1">
        <f t="array" ref="H224">_xlfn.XLOOKUP(A224,#REF!,#REF!)</f>
        <v>#REF!</v>
      </c>
      <c r="K224" s="175">
        <f t="shared" si="11"/>
        <v>7</v>
      </c>
    </row>
    <row r="225" s="175" customFormat="1" spans="1:11">
      <c r="A225" s="187">
        <v>20826</v>
      </c>
      <c r="B225" s="192" t="s">
        <v>258</v>
      </c>
      <c r="C225" s="237">
        <v>6588</v>
      </c>
      <c r="D225" s="189">
        <v>25763</v>
      </c>
      <c r="E225" s="189">
        <v>14306</v>
      </c>
      <c r="F225" s="232">
        <f t="shared" si="9"/>
        <v>2.17152398299939</v>
      </c>
      <c r="G225" s="232">
        <f t="shared" si="10"/>
        <v>0.555292473702597</v>
      </c>
      <c r="H225" s="175" t="e" cm="1">
        <f t="array" ref="H225">_xlfn.XLOOKUP(A225,#REF!,#REF!)</f>
        <v>#REF!</v>
      </c>
      <c r="K225" s="175">
        <f t="shared" si="11"/>
        <v>5</v>
      </c>
    </row>
    <row r="226" s="175" customFormat="1" hidden="1" spans="1:11">
      <c r="A226" s="187">
        <v>2082601</v>
      </c>
      <c r="B226" s="192" t="s">
        <v>259</v>
      </c>
      <c r="C226" s="237">
        <v>4548</v>
      </c>
      <c r="D226" s="189">
        <v>4139</v>
      </c>
      <c r="E226" s="189">
        <v>4139</v>
      </c>
      <c r="F226" s="232">
        <f t="shared" si="9"/>
        <v>0.910070360598065</v>
      </c>
      <c r="G226" s="232">
        <f t="shared" si="10"/>
        <v>1</v>
      </c>
      <c r="H226" s="175" t="e" cm="1">
        <f t="array" ref="H226">_xlfn.XLOOKUP(A226,#REF!,#REF!)</f>
        <v>#REF!</v>
      </c>
      <c r="K226" s="175">
        <f t="shared" si="11"/>
        <v>7</v>
      </c>
    </row>
    <row r="227" s="175" customFormat="1" hidden="1" spans="1:11">
      <c r="A227" s="187">
        <v>2082602</v>
      </c>
      <c r="B227" s="192" t="s">
        <v>260</v>
      </c>
      <c r="C227" s="237">
        <v>2040</v>
      </c>
      <c r="D227" s="189">
        <v>21624</v>
      </c>
      <c r="E227" s="189">
        <v>10167</v>
      </c>
      <c r="F227" s="232">
        <f t="shared" si="9"/>
        <v>4.98382352941176</v>
      </c>
      <c r="G227" s="232">
        <f t="shared" si="10"/>
        <v>0.470172031076582</v>
      </c>
      <c r="H227" s="175" t="e" cm="1">
        <f t="array" ref="H227">_xlfn.XLOOKUP(A227,#REF!,#REF!)</f>
        <v>#REF!</v>
      </c>
      <c r="K227" s="175">
        <f t="shared" si="11"/>
        <v>7</v>
      </c>
    </row>
    <row r="228" s="175" customFormat="1" spans="1:11">
      <c r="A228" s="187">
        <v>20827</v>
      </c>
      <c r="B228" s="192" t="s">
        <v>261</v>
      </c>
      <c r="C228" s="237">
        <v>0</v>
      </c>
      <c r="D228" s="189">
        <v>0</v>
      </c>
      <c r="E228" s="189">
        <v>4</v>
      </c>
      <c r="F228" s="232"/>
      <c r="G228" s="232"/>
      <c r="H228" s="175" t="e" cm="1">
        <f t="array" ref="H228">_xlfn.XLOOKUP(A228,#REF!,#REF!)</f>
        <v>#REF!</v>
      </c>
      <c r="K228" s="175">
        <f t="shared" si="11"/>
        <v>5</v>
      </c>
    </row>
    <row r="229" s="175" customFormat="1" hidden="1" spans="1:11">
      <c r="A229" s="187">
        <v>2082702</v>
      </c>
      <c r="B229" s="192" t="s">
        <v>262</v>
      </c>
      <c r="C229" s="237">
        <v>0</v>
      </c>
      <c r="D229" s="189">
        <v>0</v>
      </c>
      <c r="E229" s="189">
        <v>4</v>
      </c>
      <c r="F229" s="232"/>
      <c r="G229" s="232"/>
      <c r="H229" s="175" t="e" cm="1">
        <f t="array" ref="H229">_xlfn.XLOOKUP(A229,#REF!,#REF!)</f>
        <v>#REF!</v>
      </c>
      <c r="K229" s="175">
        <f t="shared" si="11"/>
        <v>7</v>
      </c>
    </row>
    <row r="230" s="175" customFormat="1" spans="1:11">
      <c r="A230" s="187">
        <v>20828</v>
      </c>
      <c r="B230" s="192" t="s">
        <v>263</v>
      </c>
      <c r="C230" s="237">
        <v>391</v>
      </c>
      <c r="D230" s="189">
        <v>542</v>
      </c>
      <c r="E230" s="189">
        <v>325</v>
      </c>
      <c r="F230" s="232">
        <f t="shared" si="9"/>
        <v>0.831202046035806</v>
      </c>
      <c r="G230" s="232">
        <f t="shared" si="10"/>
        <v>0.599630996309963</v>
      </c>
      <c r="H230" s="175" t="e" cm="1">
        <f t="array" ref="H230">_xlfn.XLOOKUP(A230,#REF!,#REF!)</f>
        <v>#REF!</v>
      </c>
      <c r="K230" s="175">
        <f t="shared" si="11"/>
        <v>5</v>
      </c>
    </row>
    <row r="231" s="175" customFormat="1" hidden="1" spans="1:11">
      <c r="A231" s="187">
        <v>2082801</v>
      </c>
      <c r="B231" s="192" t="s">
        <v>91</v>
      </c>
      <c r="C231" s="237">
        <v>75</v>
      </c>
      <c r="D231" s="189">
        <v>71</v>
      </c>
      <c r="E231" s="189">
        <v>60</v>
      </c>
      <c r="F231" s="232">
        <f t="shared" si="9"/>
        <v>0.8</v>
      </c>
      <c r="G231" s="232">
        <f t="shared" si="10"/>
        <v>0.845070422535211</v>
      </c>
      <c r="H231" s="175" t="e" cm="1">
        <f t="array" ref="H231">_xlfn.XLOOKUP(A231,#REF!,#REF!)</f>
        <v>#REF!</v>
      </c>
      <c r="K231" s="175">
        <f t="shared" si="11"/>
        <v>7</v>
      </c>
    </row>
    <row r="232" s="175" customFormat="1" hidden="1" spans="1:11">
      <c r="A232" s="187">
        <v>2082850</v>
      </c>
      <c r="B232" s="192" t="s">
        <v>99</v>
      </c>
      <c r="C232" s="237">
        <v>257</v>
      </c>
      <c r="D232" s="189">
        <v>238</v>
      </c>
      <c r="E232" s="189">
        <v>265</v>
      </c>
      <c r="F232" s="232">
        <f t="shared" si="9"/>
        <v>1.03112840466926</v>
      </c>
      <c r="G232" s="232">
        <f t="shared" si="10"/>
        <v>1.11344537815126</v>
      </c>
      <c r="H232" s="175" t="e" cm="1">
        <f t="array" ref="H232">_xlfn.XLOOKUP(A232,#REF!,#REF!)</f>
        <v>#REF!</v>
      </c>
      <c r="K232" s="175">
        <f t="shared" si="11"/>
        <v>7</v>
      </c>
    </row>
    <row r="233" s="175" customFormat="1" hidden="1" spans="1:11">
      <c r="A233" s="187">
        <v>2082899</v>
      </c>
      <c r="B233" s="192" t="s">
        <v>264</v>
      </c>
      <c r="C233" s="237">
        <v>59</v>
      </c>
      <c r="D233" s="189">
        <v>233</v>
      </c>
      <c r="E233" s="189">
        <v>0</v>
      </c>
      <c r="F233" s="232">
        <f t="shared" si="9"/>
        <v>0</v>
      </c>
      <c r="G233" s="232">
        <f t="shared" si="10"/>
        <v>0</v>
      </c>
      <c r="H233" s="175" t="e" cm="1">
        <f t="array" ref="H233">_xlfn.XLOOKUP(A233,#REF!,#REF!)</f>
        <v>#REF!</v>
      </c>
      <c r="K233" s="175">
        <f t="shared" si="11"/>
        <v>7</v>
      </c>
    </row>
    <row r="234" s="175" customFormat="1" spans="1:11">
      <c r="A234" s="187">
        <v>20899</v>
      </c>
      <c r="B234" s="192" t="s">
        <v>265</v>
      </c>
      <c r="C234" s="237">
        <v>0</v>
      </c>
      <c r="D234" s="189">
        <v>1</v>
      </c>
      <c r="E234" s="189">
        <v>0</v>
      </c>
      <c r="F234" s="232"/>
      <c r="G234" s="232">
        <f t="shared" si="10"/>
        <v>0</v>
      </c>
      <c r="H234" s="175" t="e" cm="1">
        <f t="array" ref="H234">_xlfn.XLOOKUP(A234,#REF!,#REF!)</f>
        <v>#REF!</v>
      </c>
      <c r="K234" s="175">
        <f t="shared" si="11"/>
        <v>5</v>
      </c>
    </row>
    <row r="235" s="175" customFormat="1" hidden="1" spans="1:11">
      <c r="A235" s="187">
        <v>2089999</v>
      </c>
      <c r="B235" s="192" t="s">
        <v>265</v>
      </c>
      <c r="C235" s="237">
        <v>0</v>
      </c>
      <c r="D235" s="189">
        <v>1</v>
      </c>
      <c r="E235" s="189">
        <v>0</v>
      </c>
      <c r="F235" s="232"/>
      <c r="G235" s="232">
        <f t="shared" si="10"/>
        <v>0</v>
      </c>
      <c r="H235" s="175" t="e" cm="1">
        <f t="array" ref="H235">_xlfn.XLOOKUP(A235,#REF!,#REF!)</f>
        <v>#REF!</v>
      </c>
      <c r="K235" s="175">
        <f t="shared" si="11"/>
        <v>7</v>
      </c>
    </row>
    <row r="236" s="175" customFormat="1" spans="1:11">
      <c r="A236" s="187">
        <v>210</v>
      </c>
      <c r="B236" s="192" t="s">
        <v>266</v>
      </c>
      <c r="C236" s="237">
        <v>15471</v>
      </c>
      <c r="D236" s="189">
        <v>20617</v>
      </c>
      <c r="E236" s="189">
        <v>27214</v>
      </c>
      <c r="F236" s="232">
        <f t="shared" si="9"/>
        <v>1.75903302953914</v>
      </c>
      <c r="G236" s="232">
        <f t="shared" si="10"/>
        <v>1.31997865838871</v>
      </c>
      <c r="H236" s="175" t="e" cm="1">
        <f t="array" ref="H236">_xlfn.XLOOKUP(A236,#REF!,#REF!)</f>
        <v>#REF!</v>
      </c>
      <c r="K236" s="175">
        <f t="shared" si="11"/>
        <v>3</v>
      </c>
    </row>
    <row r="237" s="175" customFormat="1" spans="1:11">
      <c r="A237" s="187">
        <v>21001</v>
      </c>
      <c r="B237" s="192" t="s">
        <v>267</v>
      </c>
      <c r="C237" s="237">
        <v>515</v>
      </c>
      <c r="D237" s="189">
        <v>507</v>
      </c>
      <c r="E237" s="189">
        <v>484</v>
      </c>
      <c r="F237" s="232">
        <f t="shared" si="9"/>
        <v>0.939805825242718</v>
      </c>
      <c r="G237" s="232">
        <f t="shared" si="10"/>
        <v>0.954635108481262</v>
      </c>
      <c r="H237" s="175" t="e" cm="1">
        <f t="array" ref="H237">_xlfn.XLOOKUP(A237,#REF!,#REF!)</f>
        <v>#REF!</v>
      </c>
      <c r="K237" s="175">
        <f t="shared" si="11"/>
        <v>5</v>
      </c>
    </row>
    <row r="238" s="175" customFormat="1" hidden="1" spans="1:11">
      <c r="A238" s="187">
        <v>2100101</v>
      </c>
      <c r="B238" s="192" t="s">
        <v>91</v>
      </c>
      <c r="C238" s="237">
        <v>203</v>
      </c>
      <c r="D238" s="189">
        <v>176</v>
      </c>
      <c r="E238" s="189">
        <v>171</v>
      </c>
      <c r="F238" s="232">
        <f t="shared" si="9"/>
        <v>0.842364532019704</v>
      </c>
      <c r="G238" s="232">
        <f t="shared" si="10"/>
        <v>0.971590909090909</v>
      </c>
      <c r="H238" s="175" t="e" cm="1">
        <f t="array" ref="H238">_xlfn.XLOOKUP(A238,#REF!,#REF!)</f>
        <v>#REF!</v>
      </c>
      <c r="K238" s="175">
        <f t="shared" si="11"/>
        <v>7</v>
      </c>
    </row>
    <row r="239" s="175" customFormat="1" hidden="1" spans="1:11">
      <c r="A239" s="187">
        <v>2100199</v>
      </c>
      <c r="B239" s="192" t="s">
        <v>268</v>
      </c>
      <c r="C239" s="237">
        <v>312</v>
      </c>
      <c r="D239" s="189">
        <v>331</v>
      </c>
      <c r="E239" s="189">
        <v>313</v>
      </c>
      <c r="F239" s="232">
        <f t="shared" si="9"/>
        <v>1.00320512820513</v>
      </c>
      <c r="G239" s="232">
        <f t="shared" si="10"/>
        <v>0.945619335347432</v>
      </c>
      <c r="H239" s="175" t="e" cm="1">
        <f t="array" ref="H239">_xlfn.XLOOKUP(A239,#REF!,#REF!)</f>
        <v>#REF!</v>
      </c>
      <c r="K239" s="175">
        <f t="shared" si="11"/>
        <v>7</v>
      </c>
    </row>
    <row r="240" s="175" customFormat="1" spans="1:11">
      <c r="A240" s="187">
        <v>21002</v>
      </c>
      <c r="B240" s="192" t="s">
        <v>269</v>
      </c>
      <c r="C240" s="237">
        <v>0</v>
      </c>
      <c r="D240" s="189">
        <v>710</v>
      </c>
      <c r="E240" s="189">
        <v>841</v>
      </c>
      <c r="F240" s="232"/>
      <c r="G240" s="232">
        <f t="shared" si="10"/>
        <v>1.18450704225352</v>
      </c>
      <c r="H240" s="175" t="e" cm="1">
        <f t="array" ref="H240">_xlfn.XLOOKUP(A240,#REF!,#REF!)</f>
        <v>#REF!</v>
      </c>
      <c r="K240" s="175">
        <f t="shared" si="11"/>
        <v>5</v>
      </c>
    </row>
    <row r="241" s="175" customFormat="1" hidden="1" spans="1:11">
      <c r="A241" s="187">
        <v>2100201</v>
      </c>
      <c r="B241" s="192" t="s">
        <v>270</v>
      </c>
      <c r="C241" s="237">
        <v>0</v>
      </c>
      <c r="D241" s="189">
        <v>335</v>
      </c>
      <c r="E241" s="189">
        <v>0</v>
      </c>
      <c r="F241" s="232"/>
      <c r="G241" s="232">
        <f t="shared" si="10"/>
        <v>0</v>
      </c>
      <c r="H241" s="175" t="e" cm="1">
        <f t="array" ref="H241">_xlfn.XLOOKUP(A241,#REF!,#REF!)</f>
        <v>#REF!</v>
      </c>
      <c r="K241" s="175">
        <f t="shared" si="11"/>
        <v>7</v>
      </c>
    </row>
    <row r="242" s="175" customFormat="1" hidden="1" spans="1:11">
      <c r="A242" s="187">
        <v>2100299</v>
      </c>
      <c r="B242" s="192" t="s">
        <v>271</v>
      </c>
      <c r="C242" s="237">
        <v>0</v>
      </c>
      <c r="D242" s="189">
        <v>375</v>
      </c>
      <c r="E242" s="189">
        <v>841</v>
      </c>
      <c r="F242" s="232"/>
      <c r="G242" s="232">
        <f t="shared" si="10"/>
        <v>2.24266666666667</v>
      </c>
      <c r="H242" s="175" t="e" cm="1">
        <f t="array" ref="H242">_xlfn.XLOOKUP(A242,#REF!,#REF!)</f>
        <v>#REF!</v>
      </c>
      <c r="K242" s="175">
        <f t="shared" si="11"/>
        <v>7</v>
      </c>
    </row>
    <row r="243" s="175" customFormat="1" spans="1:11">
      <c r="A243" s="187">
        <v>21003</v>
      </c>
      <c r="B243" s="192" t="s">
        <v>272</v>
      </c>
      <c r="C243" s="237">
        <v>0</v>
      </c>
      <c r="D243" s="189">
        <v>337</v>
      </c>
      <c r="E243" s="189">
        <v>1889</v>
      </c>
      <c r="F243" s="232"/>
      <c r="G243" s="232">
        <f t="shared" si="10"/>
        <v>5.6053412462908</v>
      </c>
      <c r="H243" s="175" t="e" cm="1">
        <f t="array" ref="H243">_xlfn.XLOOKUP(A243,#REF!,#REF!)</f>
        <v>#REF!</v>
      </c>
      <c r="K243" s="175">
        <f t="shared" si="11"/>
        <v>5</v>
      </c>
    </row>
    <row r="244" s="175" customFormat="1" hidden="1" spans="1:11">
      <c r="A244" s="187">
        <v>2100399</v>
      </c>
      <c r="B244" s="192" t="s">
        <v>273</v>
      </c>
      <c r="C244" s="237">
        <v>0</v>
      </c>
      <c r="D244" s="189">
        <v>337</v>
      </c>
      <c r="E244" s="189">
        <v>1889</v>
      </c>
      <c r="F244" s="232"/>
      <c r="G244" s="232">
        <f t="shared" si="10"/>
        <v>5.6053412462908</v>
      </c>
      <c r="H244" s="175" t="e" cm="1">
        <f t="array" ref="H244">_xlfn.XLOOKUP(A244,#REF!,#REF!)</f>
        <v>#REF!</v>
      </c>
      <c r="K244" s="175">
        <f t="shared" si="11"/>
        <v>7</v>
      </c>
    </row>
    <row r="245" s="175" customFormat="1" spans="1:11">
      <c r="A245" s="187">
        <v>21004</v>
      </c>
      <c r="B245" s="192" t="s">
        <v>274</v>
      </c>
      <c r="C245" s="237">
        <v>1855</v>
      </c>
      <c r="D245" s="189">
        <v>3717</v>
      </c>
      <c r="E245" s="189">
        <v>7037</v>
      </c>
      <c r="F245" s="232">
        <f t="shared" si="9"/>
        <v>3.79353099730458</v>
      </c>
      <c r="G245" s="232">
        <f t="shared" si="10"/>
        <v>1.89319343556632</v>
      </c>
      <c r="H245" s="175" t="e" cm="1">
        <f t="array" ref="H245">_xlfn.XLOOKUP(A245,#REF!,#REF!)</f>
        <v>#REF!</v>
      </c>
      <c r="K245" s="175">
        <f t="shared" si="11"/>
        <v>5</v>
      </c>
    </row>
    <row r="246" s="175" customFormat="1" hidden="1" spans="1:11">
      <c r="A246" s="187">
        <v>2100401</v>
      </c>
      <c r="B246" s="192" t="s">
        <v>275</v>
      </c>
      <c r="C246" s="237">
        <v>910</v>
      </c>
      <c r="D246" s="189">
        <v>804</v>
      </c>
      <c r="E246" s="189">
        <v>954</v>
      </c>
      <c r="F246" s="232">
        <f t="shared" si="9"/>
        <v>1.04835164835165</v>
      </c>
      <c r="G246" s="232">
        <f t="shared" si="10"/>
        <v>1.1865671641791</v>
      </c>
      <c r="H246" s="175" t="e" cm="1">
        <f t="array" ref="H246">_xlfn.XLOOKUP(A246,#REF!,#REF!)</f>
        <v>#REF!</v>
      </c>
      <c r="K246" s="175">
        <f t="shared" si="11"/>
        <v>7</v>
      </c>
    </row>
    <row r="247" s="175" customFormat="1" hidden="1" spans="1:11">
      <c r="A247" s="187">
        <v>2100403</v>
      </c>
      <c r="B247" s="192" t="s">
        <v>276</v>
      </c>
      <c r="C247" s="237">
        <v>300</v>
      </c>
      <c r="D247" s="189">
        <v>263</v>
      </c>
      <c r="E247" s="189">
        <v>274</v>
      </c>
      <c r="F247" s="232">
        <f t="shared" si="9"/>
        <v>0.913333333333333</v>
      </c>
      <c r="G247" s="232">
        <f t="shared" si="10"/>
        <v>1.04182509505703</v>
      </c>
      <c r="H247" s="175" t="e" cm="1">
        <f t="array" ref="H247">_xlfn.XLOOKUP(A247,#REF!,#REF!)</f>
        <v>#REF!</v>
      </c>
      <c r="K247" s="175">
        <f t="shared" si="11"/>
        <v>7</v>
      </c>
    </row>
    <row r="248" s="175" customFormat="1" hidden="1" spans="1:11">
      <c r="A248" s="187">
        <v>2100408</v>
      </c>
      <c r="B248" s="192" t="s">
        <v>277</v>
      </c>
      <c r="C248" s="237">
        <v>458</v>
      </c>
      <c r="D248" s="189">
        <v>649</v>
      </c>
      <c r="E248" s="189">
        <v>5025</v>
      </c>
      <c r="F248" s="232">
        <f t="shared" si="9"/>
        <v>10.971615720524</v>
      </c>
      <c r="G248" s="232">
        <f t="shared" si="10"/>
        <v>7.74268104776579</v>
      </c>
      <c r="H248" s="175" t="e" cm="1">
        <f t="array" ref="H248">_xlfn.XLOOKUP(A248,#REF!,#REF!)</f>
        <v>#REF!</v>
      </c>
      <c r="K248" s="175">
        <f t="shared" si="11"/>
        <v>7</v>
      </c>
    </row>
    <row r="249" s="175" customFormat="1" hidden="1" spans="1:11">
      <c r="A249" s="187">
        <v>2100409</v>
      </c>
      <c r="B249" s="192" t="s">
        <v>278</v>
      </c>
      <c r="C249" s="237">
        <v>0</v>
      </c>
      <c r="D249" s="189">
        <v>1228</v>
      </c>
      <c r="E249" s="189">
        <v>530</v>
      </c>
      <c r="F249" s="232"/>
      <c r="G249" s="232">
        <f t="shared" si="10"/>
        <v>0.431596091205212</v>
      </c>
      <c r="H249" s="175" t="e" cm="1">
        <f t="array" ref="H249">_xlfn.XLOOKUP(A249,#REF!,#REF!)</f>
        <v>#REF!</v>
      </c>
      <c r="K249" s="175">
        <f t="shared" si="11"/>
        <v>7</v>
      </c>
    </row>
    <row r="250" s="175" customFormat="1" hidden="1" spans="1:11">
      <c r="A250" s="187">
        <v>2100410</v>
      </c>
      <c r="B250" s="192" t="s">
        <v>279</v>
      </c>
      <c r="C250" s="237">
        <v>0</v>
      </c>
      <c r="D250" s="189">
        <v>592</v>
      </c>
      <c r="E250" s="189">
        <v>147</v>
      </c>
      <c r="F250" s="232"/>
      <c r="G250" s="232">
        <f t="shared" si="10"/>
        <v>0.248310810810811</v>
      </c>
      <c r="H250" s="175" t="e" cm="1">
        <f t="array" ref="H250">_xlfn.XLOOKUP(A250,#REF!,#REF!)</f>
        <v>#REF!</v>
      </c>
      <c r="K250" s="175">
        <f t="shared" si="11"/>
        <v>7</v>
      </c>
    </row>
    <row r="251" s="175" customFormat="1" hidden="1" spans="1:11">
      <c r="A251" s="187">
        <v>2100499</v>
      </c>
      <c r="B251" s="192" t="s">
        <v>280</v>
      </c>
      <c r="C251" s="237">
        <v>187</v>
      </c>
      <c r="D251" s="189">
        <v>181</v>
      </c>
      <c r="E251" s="189">
        <v>107</v>
      </c>
      <c r="F251" s="232">
        <f t="shared" si="9"/>
        <v>0.572192513368984</v>
      </c>
      <c r="G251" s="232">
        <f t="shared" si="10"/>
        <v>0.591160220994475</v>
      </c>
      <c r="H251" s="175" t="e" cm="1">
        <f t="array" ref="H251">_xlfn.XLOOKUP(A251,#REF!,#REF!)</f>
        <v>#REF!</v>
      </c>
      <c r="K251" s="175">
        <f t="shared" si="11"/>
        <v>7</v>
      </c>
    </row>
    <row r="252" s="175" customFormat="1" spans="1:11">
      <c r="A252" s="187">
        <v>21007</v>
      </c>
      <c r="B252" s="192" t="s">
        <v>281</v>
      </c>
      <c r="C252" s="237">
        <v>409</v>
      </c>
      <c r="D252" s="189">
        <v>5318</v>
      </c>
      <c r="E252" s="189">
        <v>3503</v>
      </c>
      <c r="F252" s="232">
        <f t="shared" si="9"/>
        <v>8.56479217603912</v>
      </c>
      <c r="G252" s="232">
        <f t="shared" si="10"/>
        <v>0.6587062805566</v>
      </c>
      <c r="H252" s="175" t="e" cm="1">
        <f t="array" ref="H252">_xlfn.XLOOKUP(A252,#REF!,#REF!)</f>
        <v>#REF!</v>
      </c>
      <c r="K252" s="175">
        <f t="shared" si="11"/>
        <v>5</v>
      </c>
    </row>
    <row r="253" s="175" customFormat="1" hidden="1" spans="1:11">
      <c r="A253" s="187">
        <v>2100717</v>
      </c>
      <c r="B253" s="192" t="s">
        <v>282</v>
      </c>
      <c r="C253" s="237">
        <v>409</v>
      </c>
      <c r="D253" s="189">
        <v>5290</v>
      </c>
      <c r="E253" s="189">
        <v>3503</v>
      </c>
      <c r="F253" s="232">
        <f t="shared" si="9"/>
        <v>8.56479217603912</v>
      </c>
      <c r="G253" s="232">
        <f t="shared" si="10"/>
        <v>0.662192816635161</v>
      </c>
      <c r="H253" s="175" t="e" cm="1">
        <f t="array" ref="H253">_xlfn.XLOOKUP(A253,#REF!,#REF!)</f>
        <v>#REF!</v>
      </c>
      <c r="K253" s="175">
        <f t="shared" si="11"/>
        <v>7</v>
      </c>
    </row>
    <row r="254" s="175" customFormat="1" hidden="1" spans="1:11">
      <c r="A254" s="187">
        <v>2100799</v>
      </c>
      <c r="B254" s="192" t="s">
        <v>283</v>
      </c>
      <c r="C254" s="237">
        <v>0</v>
      </c>
      <c r="D254" s="189">
        <v>28</v>
      </c>
      <c r="E254" s="189">
        <v>0</v>
      </c>
      <c r="F254" s="232"/>
      <c r="G254" s="232">
        <f t="shared" si="10"/>
        <v>0</v>
      </c>
      <c r="H254" s="175" t="e" cm="1">
        <f t="array" ref="H254">_xlfn.XLOOKUP(A254,#REF!,#REF!)</f>
        <v>#REF!</v>
      </c>
      <c r="K254" s="175">
        <f t="shared" si="11"/>
        <v>7</v>
      </c>
    </row>
    <row r="255" s="175" customFormat="1" spans="1:11">
      <c r="A255" s="187">
        <v>21011</v>
      </c>
      <c r="B255" s="192" t="s">
        <v>284</v>
      </c>
      <c r="C255" s="237">
        <v>8170</v>
      </c>
      <c r="D255" s="189">
        <v>5989</v>
      </c>
      <c r="E255" s="189">
        <v>8475</v>
      </c>
      <c r="F255" s="232">
        <f t="shared" si="9"/>
        <v>1.03733170134639</v>
      </c>
      <c r="G255" s="232">
        <f t="shared" si="10"/>
        <v>1.41509433962264</v>
      </c>
      <c r="H255" s="175" t="e" cm="1">
        <f t="array" ref="H255">_xlfn.XLOOKUP(A255,#REF!,#REF!)</f>
        <v>#REF!</v>
      </c>
      <c r="K255" s="175">
        <f t="shared" si="11"/>
        <v>5</v>
      </c>
    </row>
    <row r="256" s="175" customFormat="1" hidden="1" spans="1:11">
      <c r="A256" s="187">
        <v>2101101</v>
      </c>
      <c r="B256" s="192" t="s">
        <v>285</v>
      </c>
      <c r="C256" s="237">
        <v>1585</v>
      </c>
      <c r="D256" s="189">
        <v>1220</v>
      </c>
      <c r="E256" s="189">
        <v>1944</v>
      </c>
      <c r="F256" s="232">
        <f t="shared" si="9"/>
        <v>1.22649842271293</v>
      </c>
      <c r="G256" s="232">
        <f t="shared" si="10"/>
        <v>1.59344262295082</v>
      </c>
      <c r="H256" s="175" t="e" cm="1">
        <f t="array" ref="H256">_xlfn.XLOOKUP(A256,#REF!,#REF!)</f>
        <v>#REF!</v>
      </c>
      <c r="K256" s="175">
        <f t="shared" si="11"/>
        <v>7</v>
      </c>
    </row>
    <row r="257" s="175" customFormat="1" hidden="1" spans="1:11">
      <c r="A257" s="187">
        <v>2101102</v>
      </c>
      <c r="B257" s="192" t="s">
        <v>286</v>
      </c>
      <c r="C257" s="237">
        <v>5988</v>
      </c>
      <c r="D257" s="189">
        <v>4769</v>
      </c>
      <c r="E257" s="189">
        <v>5939</v>
      </c>
      <c r="F257" s="232">
        <f t="shared" si="9"/>
        <v>0.991816967267869</v>
      </c>
      <c r="G257" s="232">
        <f t="shared" si="10"/>
        <v>1.24533445166702</v>
      </c>
      <c r="H257" s="175" t="e" cm="1">
        <f t="array" ref="H257">_xlfn.XLOOKUP(A257,#REF!,#REF!)</f>
        <v>#REF!</v>
      </c>
      <c r="K257" s="175">
        <f t="shared" si="11"/>
        <v>7</v>
      </c>
    </row>
    <row r="258" s="175" customFormat="1" hidden="1" spans="1:11">
      <c r="A258" s="187">
        <v>2101103</v>
      </c>
      <c r="B258" s="192" t="s">
        <v>287</v>
      </c>
      <c r="C258" s="237">
        <v>597</v>
      </c>
      <c r="D258" s="189">
        <v>0</v>
      </c>
      <c r="E258" s="189">
        <v>592</v>
      </c>
      <c r="F258" s="232">
        <f t="shared" si="9"/>
        <v>0.991624790619765</v>
      </c>
      <c r="G258" s="232"/>
      <c r="H258" s="175" t="e" cm="1">
        <f t="array" ref="H258">_xlfn.XLOOKUP(A258,#REF!,#REF!)</f>
        <v>#REF!</v>
      </c>
      <c r="K258" s="175">
        <f t="shared" si="11"/>
        <v>7</v>
      </c>
    </row>
    <row r="259" s="175" customFormat="1" spans="1:11">
      <c r="A259" s="187">
        <v>21012</v>
      </c>
      <c r="B259" s="192" t="s">
        <v>288</v>
      </c>
      <c r="C259" s="237">
        <v>2444</v>
      </c>
      <c r="D259" s="189">
        <v>2384</v>
      </c>
      <c r="E259" s="189">
        <v>2472</v>
      </c>
      <c r="F259" s="232">
        <f t="shared" si="9"/>
        <v>1.01145662847791</v>
      </c>
      <c r="G259" s="232">
        <f t="shared" si="10"/>
        <v>1.03691275167785</v>
      </c>
      <c r="H259" s="175" t="e" cm="1">
        <f t="array" ref="H259">_xlfn.XLOOKUP(A259,#REF!,#REF!)</f>
        <v>#REF!</v>
      </c>
      <c r="K259" s="175">
        <f t="shared" si="11"/>
        <v>5</v>
      </c>
    </row>
    <row r="260" s="175" customFormat="1" hidden="1" spans="1:11">
      <c r="A260" s="187">
        <v>2101202</v>
      </c>
      <c r="B260" s="192" t="s">
        <v>289</v>
      </c>
      <c r="C260" s="237">
        <v>2444</v>
      </c>
      <c r="D260" s="189">
        <v>2384</v>
      </c>
      <c r="E260" s="189">
        <v>2472</v>
      </c>
      <c r="F260" s="232">
        <f t="shared" si="9"/>
        <v>1.01145662847791</v>
      </c>
      <c r="G260" s="232">
        <f t="shared" si="10"/>
        <v>1.03691275167785</v>
      </c>
      <c r="H260" s="175" t="e" cm="1">
        <f t="array" ref="H260">_xlfn.XLOOKUP(A260,#REF!,#REF!)</f>
        <v>#REF!</v>
      </c>
      <c r="K260" s="175">
        <f t="shared" si="11"/>
        <v>7</v>
      </c>
    </row>
    <row r="261" s="175" customFormat="1" spans="1:11">
      <c r="A261" s="187">
        <v>21013</v>
      </c>
      <c r="B261" s="192" t="s">
        <v>290</v>
      </c>
      <c r="C261" s="237">
        <v>1596</v>
      </c>
      <c r="D261" s="189">
        <v>1036</v>
      </c>
      <c r="E261" s="189">
        <v>1973</v>
      </c>
      <c r="F261" s="232">
        <f t="shared" si="9"/>
        <v>1.23621553884712</v>
      </c>
      <c r="G261" s="232">
        <f t="shared" si="10"/>
        <v>1.90444015444015</v>
      </c>
      <c r="H261" s="175" t="e" cm="1">
        <f t="array" ref="H261">_xlfn.XLOOKUP(A261,#REF!,#REF!)</f>
        <v>#REF!</v>
      </c>
      <c r="K261" s="175">
        <f t="shared" si="11"/>
        <v>5</v>
      </c>
    </row>
    <row r="262" s="175" customFormat="1" hidden="1" spans="1:11">
      <c r="A262" s="187">
        <v>2101301</v>
      </c>
      <c r="B262" s="192" t="s">
        <v>291</v>
      </c>
      <c r="C262" s="237">
        <v>1596</v>
      </c>
      <c r="D262" s="189">
        <v>1036</v>
      </c>
      <c r="E262" s="189">
        <v>1973</v>
      </c>
      <c r="F262" s="232">
        <f t="shared" si="9"/>
        <v>1.23621553884712</v>
      </c>
      <c r="G262" s="232">
        <f t="shared" si="10"/>
        <v>1.90444015444015</v>
      </c>
      <c r="H262" s="175" t="e" cm="1">
        <f t="array" ref="H262">_xlfn.XLOOKUP(A262,#REF!,#REF!)</f>
        <v>#REF!</v>
      </c>
      <c r="K262" s="175">
        <f t="shared" si="11"/>
        <v>7</v>
      </c>
    </row>
    <row r="263" s="175" customFormat="1" spans="1:11">
      <c r="A263" s="187">
        <v>21014</v>
      </c>
      <c r="B263" s="192" t="s">
        <v>292</v>
      </c>
      <c r="C263" s="237">
        <v>0</v>
      </c>
      <c r="D263" s="189">
        <v>61</v>
      </c>
      <c r="E263" s="189">
        <v>63</v>
      </c>
      <c r="F263" s="232"/>
      <c r="G263" s="232">
        <f t="shared" ref="G263:G326" si="12">E263/D263</f>
        <v>1.0327868852459</v>
      </c>
      <c r="H263" s="175" t="e" cm="1">
        <f t="array" ref="H263">_xlfn.XLOOKUP(A263,#REF!,#REF!)</f>
        <v>#REF!</v>
      </c>
      <c r="K263" s="175">
        <f t="shared" ref="K263:K326" si="13">LEN(A263)</f>
        <v>5</v>
      </c>
    </row>
    <row r="264" s="175" customFormat="1" hidden="1" spans="1:11">
      <c r="A264" s="187">
        <v>2101401</v>
      </c>
      <c r="B264" s="192" t="s">
        <v>293</v>
      </c>
      <c r="C264" s="237">
        <v>0</v>
      </c>
      <c r="D264" s="189">
        <v>61</v>
      </c>
      <c r="E264" s="189">
        <v>63</v>
      </c>
      <c r="F264" s="232"/>
      <c r="G264" s="232">
        <f t="shared" si="12"/>
        <v>1.0327868852459</v>
      </c>
      <c r="H264" s="175" t="e" cm="1">
        <f t="array" ref="H264">_xlfn.XLOOKUP(A264,#REF!,#REF!)</f>
        <v>#REF!</v>
      </c>
      <c r="K264" s="175">
        <f t="shared" si="13"/>
        <v>7</v>
      </c>
    </row>
    <row r="265" s="175" customFormat="1" spans="1:11">
      <c r="A265" s="187">
        <v>21015</v>
      </c>
      <c r="B265" s="192" t="s">
        <v>294</v>
      </c>
      <c r="C265" s="237">
        <v>482</v>
      </c>
      <c r="D265" s="189">
        <v>557</v>
      </c>
      <c r="E265" s="189">
        <v>472</v>
      </c>
      <c r="F265" s="232">
        <f>E265/C265</f>
        <v>0.979253112033195</v>
      </c>
      <c r="G265" s="232">
        <f t="shared" si="12"/>
        <v>0.847396768402154</v>
      </c>
      <c r="H265" s="175" t="e" cm="1">
        <f t="array" ref="H265">_xlfn.XLOOKUP(A265,#REF!,#REF!)</f>
        <v>#REF!</v>
      </c>
      <c r="K265" s="175">
        <f t="shared" si="13"/>
        <v>5</v>
      </c>
    </row>
    <row r="266" s="175" customFormat="1" hidden="1" spans="1:11">
      <c r="A266" s="187">
        <v>2101501</v>
      </c>
      <c r="B266" s="192" t="s">
        <v>91</v>
      </c>
      <c r="C266" s="237">
        <v>65</v>
      </c>
      <c r="D266" s="189">
        <v>65</v>
      </c>
      <c r="E266" s="189">
        <v>102</v>
      </c>
      <c r="F266" s="232">
        <f>E266/C266</f>
        <v>1.56923076923077</v>
      </c>
      <c r="G266" s="232">
        <f t="shared" si="12"/>
        <v>1.56923076923077</v>
      </c>
      <c r="H266" s="175" t="e" cm="1">
        <f t="array" ref="H266">_xlfn.XLOOKUP(A266,#REF!,#REF!)</f>
        <v>#REF!</v>
      </c>
      <c r="K266" s="175">
        <f t="shared" si="13"/>
        <v>7</v>
      </c>
    </row>
    <row r="267" s="175" customFormat="1" hidden="1" spans="1:11">
      <c r="A267" s="187">
        <v>2101550</v>
      </c>
      <c r="B267" s="192" t="s">
        <v>99</v>
      </c>
      <c r="C267" s="237">
        <v>372</v>
      </c>
      <c r="D267" s="189">
        <v>351</v>
      </c>
      <c r="E267" s="189">
        <v>356</v>
      </c>
      <c r="F267" s="232">
        <f>E267/C267</f>
        <v>0.956989247311828</v>
      </c>
      <c r="G267" s="232">
        <f t="shared" si="12"/>
        <v>1.01424501424501</v>
      </c>
      <c r="H267" s="175" t="e" cm="1">
        <f t="array" ref="H267">_xlfn.XLOOKUP(A267,#REF!,#REF!)</f>
        <v>#REF!</v>
      </c>
      <c r="K267" s="175">
        <f t="shared" si="13"/>
        <v>7</v>
      </c>
    </row>
    <row r="268" s="175" customFormat="1" hidden="1" spans="1:11">
      <c r="A268" s="187">
        <v>2101599</v>
      </c>
      <c r="B268" s="192" t="s">
        <v>295</v>
      </c>
      <c r="C268" s="237">
        <v>45</v>
      </c>
      <c r="D268" s="189">
        <v>141</v>
      </c>
      <c r="E268" s="189">
        <v>14</v>
      </c>
      <c r="F268" s="232">
        <f>E268/C268</f>
        <v>0.311111111111111</v>
      </c>
      <c r="G268" s="232">
        <f t="shared" si="12"/>
        <v>0.099290780141844</v>
      </c>
      <c r="H268" s="175" t="e" cm="1">
        <f t="array" ref="H268">_xlfn.XLOOKUP(A268,#REF!,#REF!)</f>
        <v>#REF!</v>
      </c>
      <c r="K268" s="175">
        <f t="shared" si="13"/>
        <v>7</v>
      </c>
    </row>
    <row r="269" s="175" customFormat="1" spans="1:11">
      <c r="A269" s="187">
        <v>21017</v>
      </c>
      <c r="B269" s="192" t="s">
        <v>296</v>
      </c>
      <c r="C269" s="237">
        <v>0</v>
      </c>
      <c r="D269" s="189">
        <v>0</v>
      </c>
      <c r="E269" s="189">
        <v>3</v>
      </c>
      <c r="F269" s="232"/>
      <c r="G269" s="232"/>
      <c r="H269" s="175" t="e" cm="1">
        <f t="array" ref="H269">_xlfn.XLOOKUP(A269,#REF!,#REF!)</f>
        <v>#REF!</v>
      </c>
      <c r="K269" s="175">
        <f t="shared" si="13"/>
        <v>5</v>
      </c>
    </row>
    <row r="270" s="175" customFormat="1" hidden="1" spans="1:11">
      <c r="A270" s="187">
        <v>2101704</v>
      </c>
      <c r="B270" s="192" t="s">
        <v>297</v>
      </c>
      <c r="C270" s="237">
        <v>0</v>
      </c>
      <c r="D270" s="189">
        <v>0</v>
      </c>
      <c r="E270" s="189">
        <v>3</v>
      </c>
      <c r="F270" s="232"/>
      <c r="G270" s="232"/>
      <c r="H270" s="175" t="e" cm="1">
        <f t="array" ref="H270">_xlfn.XLOOKUP(A270,#REF!,#REF!)</f>
        <v>#REF!</v>
      </c>
      <c r="K270" s="175">
        <f t="shared" si="13"/>
        <v>7</v>
      </c>
    </row>
    <row r="271" s="175" customFormat="1" spans="1:11">
      <c r="A271" s="187">
        <v>21099</v>
      </c>
      <c r="B271" s="192" t="s">
        <v>298</v>
      </c>
      <c r="C271" s="237">
        <v>0</v>
      </c>
      <c r="D271" s="189">
        <v>1</v>
      </c>
      <c r="E271" s="189">
        <v>2</v>
      </c>
      <c r="F271" s="232"/>
      <c r="G271" s="232">
        <f t="shared" si="12"/>
        <v>2</v>
      </c>
      <c r="H271" s="175" t="e" cm="1">
        <f t="array" ref="H271">_xlfn.XLOOKUP(A271,#REF!,#REF!)</f>
        <v>#REF!</v>
      </c>
      <c r="K271" s="175">
        <f t="shared" si="13"/>
        <v>5</v>
      </c>
    </row>
    <row r="272" s="175" customFormat="1" hidden="1" spans="1:11">
      <c r="A272" s="187">
        <v>2109999</v>
      </c>
      <c r="B272" s="192" t="s">
        <v>298</v>
      </c>
      <c r="C272" s="237">
        <v>0</v>
      </c>
      <c r="D272" s="189">
        <v>1</v>
      </c>
      <c r="E272" s="189">
        <v>2</v>
      </c>
      <c r="F272" s="232"/>
      <c r="G272" s="232">
        <f t="shared" si="12"/>
        <v>2</v>
      </c>
      <c r="H272" s="175" t="e" cm="1">
        <f t="array" ref="H272">_xlfn.XLOOKUP(A272,#REF!,#REF!)</f>
        <v>#REF!</v>
      </c>
      <c r="K272" s="175">
        <f t="shared" si="13"/>
        <v>7</v>
      </c>
    </row>
    <row r="273" s="175" customFormat="1" spans="1:11">
      <c r="A273" s="187">
        <v>211</v>
      </c>
      <c r="B273" s="192" t="s">
        <v>299</v>
      </c>
      <c r="C273" s="237">
        <v>0</v>
      </c>
      <c r="D273" s="189">
        <v>3747</v>
      </c>
      <c r="E273" s="189">
        <v>3553</v>
      </c>
      <c r="F273" s="232"/>
      <c r="G273" s="232">
        <f t="shared" si="12"/>
        <v>0.948225246864158</v>
      </c>
      <c r="H273" s="175" t="e" cm="1">
        <f t="array" ref="H273">_xlfn.XLOOKUP(A273,#REF!,#REF!)</f>
        <v>#REF!</v>
      </c>
      <c r="K273" s="175">
        <f t="shared" si="13"/>
        <v>3</v>
      </c>
    </row>
    <row r="274" s="175" customFormat="1" spans="1:11">
      <c r="A274" s="187">
        <v>21101</v>
      </c>
      <c r="B274" s="192" t="s">
        <v>300</v>
      </c>
      <c r="C274" s="237">
        <v>0</v>
      </c>
      <c r="D274" s="189">
        <v>70</v>
      </c>
      <c r="E274" s="189">
        <v>0</v>
      </c>
      <c r="F274" s="232"/>
      <c r="G274" s="232">
        <f t="shared" si="12"/>
        <v>0</v>
      </c>
      <c r="H274" s="175" t="e" cm="1">
        <f t="array" ref="H274">_xlfn.XLOOKUP(A274,#REF!,#REF!)</f>
        <v>#REF!</v>
      </c>
      <c r="K274" s="175">
        <f t="shared" si="13"/>
        <v>5</v>
      </c>
    </row>
    <row r="275" s="175" customFormat="1" hidden="1" spans="1:11">
      <c r="A275" s="187">
        <v>2110199</v>
      </c>
      <c r="B275" s="192" t="s">
        <v>301</v>
      </c>
      <c r="C275" s="237">
        <v>0</v>
      </c>
      <c r="D275" s="189">
        <v>70</v>
      </c>
      <c r="E275" s="189">
        <v>0</v>
      </c>
      <c r="F275" s="232"/>
      <c r="G275" s="232">
        <f t="shared" si="12"/>
        <v>0</v>
      </c>
      <c r="H275" s="175" t="e" cm="1">
        <f t="array" ref="H275">_xlfn.XLOOKUP(A275,#REF!,#REF!)</f>
        <v>#REF!</v>
      </c>
      <c r="K275" s="175">
        <f t="shared" si="13"/>
        <v>7</v>
      </c>
    </row>
    <row r="276" s="175" customFormat="1" spans="1:11">
      <c r="A276" s="187">
        <v>21103</v>
      </c>
      <c r="B276" s="192" t="s">
        <v>302</v>
      </c>
      <c r="C276" s="237">
        <v>0</v>
      </c>
      <c r="D276" s="189">
        <v>1664</v>
      </c>
      <c r="E276" s="189">
        <v>2532</v>
      </c>
      <c r="F276" s="232"/>
      <c r="G276" s="232">
        <f t="shared" si="12"/>
        <v>1.52163461538462</v>
      </c>
      <c r="H276" s="175" t="e" cm="1">
        <f t="array" ref="H276">_xlfn.XLOOKUP(A276,#REF!,#REF!)</f>
        <v>#REF!</v>
      </c>
      <c r="K276" s="175">
        <f t="shared" si="13"/>
        <v>5</v>
      </c>
    </row>
    <row r="277" s="175" customFormat="1" hidden="1" spans="1:11">
      <c r="A277" s="187">
        <v>2110301</v>
      </c>
      <c r="B277" s="192" t="s">
        <v>303</v>
      </c>
      <c r="C277" s="237">
        <v>0</v>
      </c>
      <c r="D277" s="189">
        <v>639</v>
      </c>
      <c r="E277" s="189">
        <v>32</v>
      </c>
      <c r="F277" s="232"/>
      <c r="G277" s="232">
        <f t="shared" si="12"/>
        <v>0.0500782472613459</v>
      </c>
      <c r="H277" s="175" t="e" cm="1">
        <f t="array" ref="H277">_xlfn.XLOOKUP(A277,#REF!,#REF!)</f>
        <v>#REF!</v>
      </c>
      <c r="K277" s="175">
        <f t="shared" si="13"/>
        <v>7</v>
      </c>
    </row>
    <row r="278" s="175" customFormat="1" hidden="1" spans="1:11">
      <c r="A278" s="187">
        <v>2110302</v>
      </c>
      <c r="B278" s="192" t="s">
        <v>304</v>
      </c>
      <c r="C278" s="237">
        <v>0</v>
      </c>
      <c r="D278" s="189">
        <v>455</v>
      </c>
      <c r="E278" s="189">
        <v>2500</v>
      </c>
      <c r="F278" s="232"/>
      <c r="G278" s="232">
        <f t="shared" si="12"/>
        <v>5.49450549450549</v>
      </c>
      <c r="H278" s="175" t="e" cm="1">
        <f t="array" ref="H278">_xlfn.XLOOKUP(A278,#REF!,#REF!)</f>
        <v>#REF!</v>
      </c>
      <c r="K278" s="175">
        <f t="shared" si="13"/>
        <v>7</v>
      </c>
    </row>
    <row r="279" s="175" customFormat="1" hidden="1" spans="1:11">
      <c r="A279" s="187">
        <v>2110304</v>
      </c>
      <c r="B279" s="192" t="s">
        <v>305</v>
      </c>
      <c r="C279" s="237">
        <v>0</v>
      </c>
      <c r="D279" s="189">
        <v>568</v>
      </c>
      <c r="E279" s="189">
        <v>0</v>
      </c>
      <c r="F279" s="232"/>
      <c r="G279" s="232">
        <f t="shared" si="12"/>
        <v>0</v>
      </c>
      <c r="H279" s="175" t="e" cm="1">
        <f t="array" ref="H279">_xlfn.XLOOKUP(A279,#REF!,#REF!)</f>
        <v>#REF!</v>
      </c>
      <c r="K279" s="175">
        <f t="shared" si="13"/>
        <v>7</v>
      </c>
    </row>
    <row r="280" s="175" customFormat="1" hidden="1" spans="1:11">
      <c r="A280" s="187">
        <v>2110399</v>
      </c>
      <c r="B280" s="192" t="s">
        <v>306</v>
      </c>
      <c r="C280" s="237">
        <v>0</v>
      </c>
      <c r="D280" s="189">
        <v>2</v>
      </c>
      <c r="E280" s="189">
        <v>0</v>
      </c>
      <c r="F280" s="232"/>
      <c r="G280" s="232">
        <f t="shared" si="12"/>
        <v>0</v>
      </c>
      <c r="H280" s="175" t="e" cm="1">
        <f t="array" ref="H280">_xlfn.XLOOKUP(A280,#REF!,#REF!)</f>
        <v>#REF!</v>
      </c>
      <c r="K280" s="175">
        <f t="shared" si="13"/>
        <v>7</v>
      </c>
    </row>
    <row r="281" s="175" customFormat="1" spans="1:11">
      <c r="A281" s="187">
        <v>21104</v>
      </c>
      <c r="B281" s="192" t="s">
        <v>307</v>
      </c>
      <c r="C281" s="237">
        <v>0</v>
      </c>
      <c r="D281" s="189">
        <v>1342</v>
      </c>
      <c r="E281" s="189">
        <v>539</v>
      </c>
      <c r="F281" s="232"/>
      <c r="G281" s="232">
        <f t="shared" si="12"/>
        <v>0.401639344262295</v>
      </c>
      <c r="H281" s="175" t="e" cm="1">
        <f t="array" ref="H281">_xlfn.XLOOKUP(A281,#REF!,#REF!)</f>
        <v>#REF!</v>
      </c>
      <c r="K281" s="175">
        <f t="shared" si="13"/>
        <v>5</v>
      </c>
    </row>
    <row r="282" s="175" customFormat="1" hidden="1" spans="1:11">
      <c r="A282" s="187">
        <v>2110401</v>
      </c>
      <c r="B282" s="192" t="s">
        <v>308</v>
      </c>
      <c r="C282" s="237">
        <v>0</v>
      </c>
      <c r="D282" s="189">
        <v>113</v>
      </c>
      <c r="E282" s="189">
        <v>0</v>
      </c>
      <c r="F282" s="232"/>
      <c r="G282" s="232">
        <f t="shared" si="12"/>
        <v>0</v>
      </c>
      <c r="H282" s="175" t="e" cm="1">
        <f t="array" ref="H282">_xlfn.XLOOKUP(A282,#REF!,#REF!)</f>
        <v>#REF!</v>
      </c>
      <c r="K282" s="175">
        <f t="shared" si="13"/>
        <v>7</v>
      </c>
    </row>
    <row r="283" s="175" customFormat="1" hidden="1" spans="1:11">
      <c r="A283" s="187">
        <v>2110402</v>
      </c>
      <c r="B283" s="192" t="s">
        <v>309</v>
      </c>
      <c r="C283" s="237">
        <v>0</v>
      </c>
      <c r="D283" s="189">
        <v>560</v>
      </c>
      <c r="E283" s="189">
        <v>0</v>
      </c>
      <c r="F283" s="232"/>
      <c r="G283" s="232">
        <f t="shared" si="12"/>
        <v>0</v>
      </c>
      <c r="H283" s="175" t="e" cm="1">
        <f t="array" ref="H283">_xlfn.XLOOKUP(A283,#REF!,#REF!)</f>
        <v>#REF!</v>
      </c>
      <c r="K283" s="175">
        <f t="shared" si="13"/>
        <v>7</v>
      </c>
    </row>
    <row r="284" s="175" customFormat="1" hidden="1" spans="1:11">
      <c r="A284" s="187">
        <v>2110406</v>
      </c>
      <c r="B284" s="192" t="s">
        <v>310</v>
      </c>
      <c r="C284" s="237">
        <v>0</v>
      </c>
      <c r="D284" s="189">
        <v>669</v>
      </c>
      <c r="E284" s="189">
        <v>539</v>
      </c>
      <c r="F284" s="232"/>
      <c r="G284" s="232">
        <f t="shared" si="12"/>
        <v>0.805680119581465</v>
      </c>
      <c r="H284" s="175" t="e" cm="1">
        <f t="array" ref="H284">_xlfn.XLOOKUP(A284,#REF!,#REF!)</f>
        <v>#REF!</v>
      </c>
      <c r="K284" s="175">
        <f t="shared" si="13"/>
        <v>7</v>
      </c>
    </row>
    <row r="285" s="175" customFormat="1" spans="1:11">
      <c r="A285" s="187">
        <v>21105</v>
      </c>
      <c r="B285" s="192" t="s">
        <v>311</v>
      </c>
      <c r="C285" s="237">
        <v>0</v>
      </c>
      <c r="D285" s="189">
        <v>471</v>
      </c>
      <c r="E285" s="189">
        <v>482</v>
      </c>
      <c r="F285" s="232"/>
      <c r="G285" s="232">
        <f t="shared" si="12"/>
        <v>1.02335456475584</v>
      </c>
      <c r="H285" s="175" t="e" cm="1">
        <f t="array" ref="H285">_xlfn.XLOOKUP(A285,#REF!,#REF!)</f>
        <v>#REF!</v>
      </c>
      <c r="K285" s="175">
        <f t="shared" si="13"/>
        <v>5</v>
      </c>
    </row>
    <row r="286" s="175" customFormat="1" hidden="1" spans="1:11">
      <c r="A286" s="187">
        <v>2110501</v>
      </c>
      <c r="B286" s="192" t="s">
        <v>312</v>
      </c>
      <c r="C286" s="237">
        <v>0</v>
      </c>
      <c r="D286" s="189">
        <v>144</v>
      </c>
      <c r="E286" s="189">
        <v>482</v>
      </c>
      <c r="F286" s="232"/>
      <c r="G286" s="232">
        <f t="shared" si="12"/>
        <v>3.34722222222222</v>
      </c>
      <c r="H286" s="175" t="e" cm="1">
        <f t="array" ref="H286">_xlfn.XLOOKUP(A286,#REF!,#REF!)</f>
        <v>#REF!</v>
      </c>
      <c r="K286" s="175">
        <f t="shared" si="13"/>
        <v>7</v>
      </c>
    </row>
    <row r="287" s="175" customFormat="1" hidden="1" spans="1:11">
      <c r="A287" s="187">
        <v>2110506</v>
      </c>
      <c r="B287" s="192" t="s">
        <v>313</v>
      </c>
      <c r="C287" s="237">
        <v>0</v>
      </c>
      <c r="D287" s="189">
        <v>327</v>
      </c>
      <c r="E287" s="189">
        <v>0</v>
      </c>
      <c r="F287" s="232"/>
      <c r="G287" s="232">
        <f t="shared" si="12"/>
        <v>0</v>
      </c>
      <c r="H287" s="175" t="e" cm="1">
        <f t="array" ref="H287">_xlfn.XLOOKUP(A287,#REF!,#REF!)</f>
        <v>#REF!</v>
      </c>
      <c r="K287" s="175">
        <f t="shared" si="13"/>
        <v>7</v>
      </c>
    </row>
    <row r="288" s="175" customFormat="1" spans="1:11">
      <c r="A288" s="187">
        <v>21113</v>
      </c>
      <c r="B288" s="192" t="s">
        <v>314</v>
      </c>
      <c r="C288" s="237">
        <v>0</v>
      </c>
      <c r="D288" s="189">
        <v>200</v>
      </c>
      <c r="E288" s="189">
        <v>0</v>
      </c>
      <c r="F288" s="232"/>
      <c r="G288" s="232">
        <f t="shared" si="12"/>
        <v>0</v>
      </c>
      <c r="H288" s="175" t="e" cm="1">
        <f t="array" ref="H288">_xlfn.XLOOKUP(A288,#REF!,#REF!)</f>
        <v>#REF!</v>
      </c>
      <c r="K288" s="175">
        <f t="shared" si="13"/>
        <v>5</v>
      </c>
    </row>
    <row r="289" s="175" customFormat="1" hidden="1" spans="1:11">
      <c r="A289" s="187">
        <v>2111301</v>
      </c>
      <c r="B289" s="192" t="s">
        <v>314</v>
      </c>
      <c r="C289" s="237">
        <v>0</v>
      </c>
      <c r="D289" s="189">
        <v>200</v>
      </c>
      <c r="E289" s="189">
        <v>0</v>
      </c>
      <c r="F289" s="232"/>
      <c r="G289" s="232">
        <f t="shared" si="12"/>
        <v>0</v>
      </c>
      <c r="H289" s="175" t="e" cm="1">
        <f t="array" ref="H289">_xlfn.XLOOKUP(A289,#REF!,#REF!)</f>
        <v>#REF!</v>
      </c>
      <c r="K289" s="175">
        <f t="shared" si="13"/>
        <v>7</v>
      </c>
    </row>
    <row r="290" s="175" customFormat="1" spans="1:11">
      <c r="A290" s="187">
        <v>212</v>
      </c>
      <c r="B290" s="192" t="s">
        <v>315</v>
      </c>
      <c r="C290" s="237">
        <v>5022</v>
      </c>
      <c r="D290" s="189">
        <v>16107</v>
      </c>
      <c r="E290" s="189">
        <v>5927</v>
      </c>
      <c r="F290" s="232">
        <f t="shared" ref="F290:F304" si="14">E290/C290</f>
        <v>1.18020708880924</v>
      </c>
      <c r="G290" s="232">
        <f t="shared" si="12"/>
        <v>0.367976656112249</v>
      </c>
      <c r="H290" s="175" t="e" cm="1">
        <f t="array" ref="H290">_xlfn.XLOOKUP(A290,#REF!,#REF!)</f>
        <v>#REF!</v>
      </c>
      <c r="K290" s="175">
        <f t="shared" si="13"/>
        <v>3</v>
      </c>
    </row>
    <row r="291" s="175" customFormat="1" spans="1:11">
      <c r="A291" s="187">
        <v>21201</v>
      </c>
      <c r="B291" s="192" t="s">
        <v>316</v>
      </c>
      <c r="C291" s="237">
        <v>4604</v>
      </c>
      <c r="D291" s="189">
        <v>11079</v>
      </c>
      <c r="E291" s="189">
        <v>3424</v>
      </c>
      <c r="F291" s="232">
        <f t="shared" si="14"/>
        <v>0.74370112945265</v>
      </c>
      <c r="G291" s="232">
        <f t="shared" si="12"/>
        <v>0.309053163642928</v>
      </c>
      <c r="H291" s="175" t="e" cm="1">
        <f t="array" ref="H291">_xlfn.XLOOKUP(A291,#REF!,#REF!)</f>
        <v>#REF!</v>
      </c>
      <c r="K291" s="175">
        <f t="shared" si="13"/>
        <v>5</v>
      </c>
    </row>
    <row r="292" s="175" customFormat="1" hidden="1" spans="1:11">
      <c r="A292" s="187">
        <v>2120101</v>
      </c>
      <c r="B292" s="192" t="s">
        <v>91</v>
      </c>
      <c r="C292" s="237">
        <v>242</v>
      </c>
      <c r="D292" s="189">
        <v>199</v>
      </c>
      <c r="E292" s="189">
        <v>269</v>
      </c>
      <c r="F292" s="232">
        <f t="shared" si="14"/>
        <v>1.11157024793388</v>
      </c>
      <c r="G292" s="232">
        <f t="shared" si="12"/>
        <v>1.35175879396985</v>
      </c>
      <c r="H292" s="175" t="e" cm="1">
        <f t="array" ref="H292">_xlfn.XLOOKUP(A292,#REF!,#REF!)</f>
        <v>#REF!</v>
      </c>
      <c r="K292" s="175">
        <f t="shared" si="13"/>
        <v>7</v>
      </c>
    </row>
    <row r="293" s="175" customFormat="1" hidden="1" spans="1:11">
      <c r="A293" s="187">
        <v>2120104</v>
      </c>
      <c r="B293" s="192" t="s">
        <v>317</v>
      </c>
      <c r="C293" s="237">
        <v>1034</v>
      </c>
      <c r="D293" s="189">
        <v>963</v>
      </c>
      <c r="E293" s="189">
        <v>780</v>
      </c>
      <c r="F293" s="232">
        <f t="shared" si="14"/>
        <v>0.754352030947776</v>
      </c>
      <c r="G293" s="232">
        <f t="shared" si="12"/>
        <v>0.809968847352025</v>
      </c>
      <c r="H293" s="175" t="e" cm="1">
        <f t="array" ref="H293">_xlfn.XLOOKUP(A293,#REF!,#REF!)</f>
        <v>#REF!</v>
      </c>
      <c r="K293" s="175">
        <f t="shared" si="13"/>
        <v>7</v>
      </c>
    </row>
    <row r="294" s="175" customFormat="1" hidden="1" spans="1:11">
      <c r="A294" s="187">
        <v>2120199</v>
      </c>
      <c r="B294" s="192" t="s">
        <v>318</v>
      </c>
      <c r="C294" s="237">
        <v>3328</v>
      </c>
      <c r="D294" s="189">
        <v>9917</v>
      </c>
      <c r="E294" s="189">
        <v>2375</v>
      </c>
      <c r="F294" s="232">
        <f t="shared" si="14"/>
        <v>0.713641826923077</v>
      </c>
      <c r="G294" s="232">
        <f t="shared" si="12"/>
        <v>0.239487748310981</v>
      </c>
      <c r="H294" s="175" t="e" cm="1">
        <f t="array" ref="H294">_xlfn.XLOOKUP(A294,#REF!,#REF!)</f>
        <v>#REF!</v>
      </c>
      <c r="K294" s="175">
        <f t="shared" si="13"/>
        <v>7</v>
      </c>
    </row>
    <row r="295" s="175" customFormat="1" spans="1:11">
      <c r="A295" s="187">
        <v>21203</v>
      </c>
      <c r="B295" s="192" t="s">
        <v>319</v>
      </c>
      <c r="C295" s="237">
        <v>140</v>
      </c>
      <c r="D295" s="189">
        <v>3416</v>
      </c>
      <c r="E295" s="189">
        <v>328</v>
      </c>
      <c r="F295" s="232">
        <f t="shared" si="14"/>
        <v>2.34285714285714</v>
      </c>
      <c r="G295" s="232">
        <f t="shared" si="12"/>
        <v>0.0960187353629977</v>
      </c>
      <c r="H295" s="175" t="e" cm="1">
        <f t="array" ref="H295">_xlfn.XLOOKUP(A295,#REF!,#REF!)</f>
        <v>#REF!</v>
      </c>
      <c r="K295" s="175">
        <f t="shared" si="13"/>
        <v>5</v>
      </c>
    </row>
    <row r="296" s="175" customFormat="1" hidden="1" spans="1:11">
      <c r="A296" s="187">
        <v>2120399</v>
      </c>
      <c r="B296" s="192" t="s">
        <v>320</v>
      </c>
      <c r="C296" s="237">
        <v>140</v>
      </c>
      <c r="D296" s="189">
        <v>3416</v>
      </c>
      <c r="E296" s="189">
        <v>328</v>
      </c>
      <c r="F296" s="232">
        <f t="shared" si="14"/>
        <v>2.34285714285714</v>
      </c>
      <c r="G296" s="232">
        <f t="shared" si="12"/>
        <v>0.0960187353629977</v>
      </c>
      <c r="H296" s="175" t="e" cm="1">
        <f t="array" ref="H296">_xlfn.XLOOKUP(A296,#REF!,#REF!)</f>
        <v>#REF!</v>
      </c>
      <c r="K296" s="175">
        <f t="shared" si="13"/>
        <v>7</v>
      </c>
    </row>
    <row r="297" s="175" customFormat="1" spans="1:11">
      <c r="A297" s="187">
        <v>21205</v>
      </c>
      <c r="B297" s="192" t="s">
        <v>321</v>
      </c>
      <c r="C297" s="237">
        <v>87</v>
      </c>
      <c r="D297" s="189">
        <v>1467</v>
      </c>
      <c r="E297" s="189">
        <v>1984</v>
      </c>
      <c r="F297" s="232">
        <f t="shared" si="14"/>
        <v>22.8045977011494</v>
      </c>
      <c r="G297" s="232">
        <f t="shared" si="12"/>
        <v>1.35241990456714</v>
      </c>
      <c r="H297" s="175" t="e" cm="1">
        <f t="array" ref="H297">_xlfn.XLOOKUP(A297,#REF!,#REF!)</f>
        <v>#REF!</v>
      </c>
      <c r="K297" s="175">
        <f t="shared" si="13"/>
        <v>5</v>
      </c>
    </row>
    <row r="298" s="175" customFormat="1" hidden="1" spans="1:11">
      <c r="A298" s="187">
        <v>2120501</v>
      </c>
      <c r="B298" s="192" t="s">
        <v>321</v>
      </c>
      <c r="C298" s="237">
        <v>87</v>
      </c>
      <c r="D298" s="189">
        <v>1467</v>
      </c>
      <c r="E298" s="189">
        <v>1984</v>
      </c>
      <c r="F298" s="232">
        <f t="shared" si="14"/>
        <v>22.8045977011494</v>
      </c>
      <c r="G298" s="232">
        <f t="shared" si="12"/>
        <v>1.35241990456714</v>
      </c>
      <c r="H298" s="175" t="e" cm="1">
        <f t="array" ref="H298">_xlfn.XLOOKUP(A298,#REF!,#REF!)</f>
        <v>#REF!</v>
      </c>
      <c r="K298" s="175">
        <f t="shared" si="13"/>
        <v>7</v>
      </c>
    </row>
    <row r="299" s="175" customFormat="1" spans="1:11">
      <c r="A299" s="187">
        <v>21206</v>
      </c>
      <c r="B299" s="192" t="s">
        <v>322</v>
      </c>
      <c r="C299" s="237">
        <v>191</v>
      </c>
      <c r="D299" s="189">
        <v>145</v>
      </c>
      <c r="E299" s="189">
        <v>191</v>
      </c>
      <c r="F299" s="232">
        <f t="shared" si="14"/>
        <v>1</v>
      </c>
      <c r="G299" s="232">
        <f t="shared" si="12"/>
        <v>1.31724137931034</v>
      </c>
      <c r="H299" s="175" t="e" cm="1">
        <f t="array" ref="H299">_xlfn.XLOOKUP(A299,#REF!,#REF!)</f>
        <v>#REF!</v>
      </c>
      <c r="K299" s="175">
        <f t="shared" si="13"/>
        <v>5</v>
      </c>
    </row>
    <row r="300" s="175" customFormat="1" hidden="1" spans="1:11">
      <c r="A300" s="187">
        <v>2120601</v>
      </c>
      <c r="B300" s="192" t="s">
        <v>322</v>
      </c>
      <c r="C300" s="237">
        <v>191</v>
      </c>
      <c r="D300" s="189">
        <v>145</v>
      </c>
      <c r="E300" s="189">
        <v>191</v>
      </c>
      <c r="F300" s="232">
        <f t="shared" si="14"/>
        <v>1</v>
      </c>
      <c r="G300" s="232">
        <f t="shared" si="12"/>
        <v>1.31724137931034</v>
      </c>
      <c r="H300" s="175" t="e" cm="1">
        <f t="array" ref="H300">_xlfn.XLOOKUP(A300,#REF!,#REF!)</f>
        <v>#REF!</v>
      </c>
      <c r="K300" s="175">
        <f t="shared" si="13"/>
        <v>7</v>
      </c>
    </row>
    <row r="301" s="175" customFormat="1" spans="1:11">
      <c r="A301" s="187">
        <v>213</v>
      </c>
      <c r="B301" s="192" t="s">
        <v>323</v>
      </c>
      <c r="C301" s="237">
        <v>15061</v>
      </c>
      <c r="D301" s="189">
        <v>77902</v>
      </c>
      <c r="E301" s="189">
        <v>106074</v>
      </c>
      <c r="F301" s="232">
        <f t="shared" si="14"/>
        <v>7.0429586348848</v>
      </c>
      <c r="G301" s="232">
        <f t="shared" si="12"/>
        <v>1.36163384765475</v>
      </c>
      <c r="H301" s="175" t="e" cm="1">
        <f t="array" ref="H301">_xlfn.XLOOKUP(A301,#REF!,#REF!)</f>
        <v>#REF!</v>
      </c>
      <c r="K301" s="175">
        <f t="shared" si="13"/>
        <v>3</v>
      </c>
    </row>
    <row r="302" s="175" customFormat="1" spans="1:11">
      <c r="A302" s="187">
        <v>21301</v>
      </c>
      <c r="B302" s="192" t="s">
        <v>324</v>
      </c>
      <c r="C302" s="237">
        <v>5829</v>
      </c>
      <c r="D302" s="189">
        <v>41797</v>
      </c>
      <c r="E302" s="189">
        <v>46891</v>
      </c>
      <c r="F302" s="232">
        <f t="shared" si="14"/>
        <v>8.04443300737691</v>
      </c>
      <c r="G302" s="232">
        <f t="shared" si="12"/>
        <v>1.12187477570161</v>
      </c>
      <c r="H302" s="175" t="e" cm="1">
        <f t="array" ref="H302">_xlfn.XLOOKUP(A302,#REF!,#REF!)</f>
        <v>#REF!</v>
      </c>
      <c r="K302" s="175">
        <f t="shared" si="13"/>
        <v>5</v>
      </c>
    </row>
    <row r="303" s="175" customFormat="1" hidden="1" spans="1:11">
      <c r="A303" s="187">
        <v>2130101</v>
      </c>
      <c r="B303" s="192" t="s">
        <v>91</v>
      </c>
      <c r="C303" s="237">
        <v>981</v>
      </c>
      <c r="D303" s="189">
        <v>918</v>
      </c>
      <c r="E303" s="189">
        <v>877</v>
      </c>
      <c r="F303" s="232">
        <f t="shared" si="14"/>
        <v>0.893985728848114</v>
      </c>
      <c r="G303" s="232">
        <f t="shared" si="12"/>
        <v>0.955337690631808</v>
      </c>
      <c r="H303" s="175" t="e" cm="1">
        <f t="array" ref="H303">_xlfn.XLOOKUP(A303,#REF!,#REF!)</f>
        <v>#REF!</v>
      </c>
      <c r="K303" s="175">
        <f t="shared" si="13"/>
        <v>7</v>
      </c>
    </row>
    <row r="304" s="175" customFormat="1" hidden="1" spans="1:11">
      <c r="A304" s="187">
        <v>2130104</v>
      </c>
      <c r="B304" s="192" t="s">
        <v>99</v>
      </c>
      <c r="C304" s="237">
        <v>4634</v>
      </c>
      <c r="D304" s="189">
        <v>5062</v>
      </c>
      <c r="E304" s="189">
        <v>5231</v>
      </c>
      <c r="F304" s="232">
        <f t="shared" si="14"/>
        <v>1.12883038411739</v>
      </c>
      <c r="G304" s="232">
        <f t="shared" si="12"/>
        <v>1.03338601343343</v>
      </c>
      <c r="H304" s="175" t="e" cm="1">
        <f t="array" ref="H304">_xlfn.XLOOKUP(A304,#REF!,#REF!)</f>
        <v>#REF!</v>
      </c>
      <c r="K304" s="175">
        <f t="shared" si="13"/>
        <v>7</v>
      </c>
    </row>
    <row r="305" s="175" customFormat="1" hidden="1" spans="1:11">
      <c r="A305" s="187">
        <v>2130106</v>
      </c>
      <c r="B305" s="192" t="s">
        <v>325</v>
      </c>
      <c r="C305" s="237">
        <v>0</v>
      </c>
      <c r="D305" s="189">
        <v>84</v>
      </c>
      <c r="E305" s="189">
        <v>0</v>
      </c>
      <c r="F305" s="232"/>
      <c r="G305" s="232">
        <f t="shared" si="12"/>
        <v>0</v>
      </c>
      <c r="H305" s="175" t="e" cm="1">
        <f t="array" ref="H305">_xlfn.XLOOKUP(A305,#REF!,#REF!)</f>
        <v>#REF!</v>
      </c>
      <c r="K305" s="175">
        <f t="shared" si="13"/>
        <v>7</v>
      </c>
    </row>
    <row r="306" s="175" customFormat="1" hidden="1" spans="1:11">
      <c r="A306" s="187">
        <v>2130108</v>
      </c>
      <c r="B306" s="192" t="s">
        <v>326</v>
      </c>
      <c r="C306" s="237">
        <v>0</v>
      </c>
      <c r="D306" s="189">
        <v>223</v>
      </c>
      <c r="E306" s="189">
        <v>314</v>
      </c>
      <c r="F306" s="232"/>
      <c r="G306" s="232">
        <f t="shared" si="12"/>
        <v>1.40807174887892</v>
      </c>
      <c r="H306" s="175" t="e" cm="1">
        <f t="array" ref="H306">_xlfn.XLOOKUP(A306,#REF!,#REF!)</f>
        <v>#REF!</v>
      </c>
      <c r="K306" s="175">
        <f t="shared" si="13"/>
        <v>7</v>
      </c>
    </row>
    <row r="307" s="175" customFormat="1" hidden="1" spans="1:11">
      <c r="A307" s="187">
        <v>2130109</v>
      </c>
      <c r="B307" s="192" t="s">
        <v>327</v>
      </c>
      <c r="C307" s="237">
        <v>0</v>
      </c>
      <c r="D307" s="189">
        <v>64</v>
      </c>
      <c r="E307" s="189">
        <v>0</v>
      </c>
      <c r="F307" s="232"/>
      <c r="G307" s="232">
        <f t="shared" si="12"/>
        <v>0</v>
      </c>
      <c r="H307" s="175" t="e" cm="1">
        <f t="array" ref="H307">_xlfn.XLOOKUP(A307,#REF!,#REF!)</f>
        <v>#REF!</v>
      </c>
      <c r="K307" s="175">
        <f t="shared" si="13"/>
        <v>7</v>
      </c>
    </row>
    <row r="308" s="175" customFormat="1" hidden="1" spans="1:11">
      <c r="A308" s="187">
        <v>2130119</v>
      </c>
      <c r="B308" s="192" t="s">
        <v>328</v>
      </c>
      <c r="C308" s="237">
        <v>0</v>
      </c>
      <c r="D308" s="189">
        <v>756</v>
      </c>
      <c r="E308" s="189">
        <v>195</v>
      </c>
      <c r="F308" s="232"/>
      <c r="G308" s="232">
        <f t="shared" si="12"/>
        <v>0.257936507936508</v>
      </c>
      <c r="H308" s="175" t="e" cm="1">
        <f t="array" ref="H308">_xlfn.XLOOKUP(A308,#REF!,#REF!)</f>
        <v>#REF!</v>
      </c>
      <c r="K308" s="175">
        <f t="shared" si="13"/>
        <v>7</v>
      </c>
    </row>
    <row r="309" s="175" customFormat="1" hidden="1" spans="1:11">
      <c r="A309" s="187">
        <v>2130120</v>
      </c>
      <c r="B309" s="192" t="s">
        <v>329</v>
      </c>
      <c r="C309" s="237">
        <v>0</v>
      </c>
      <c r="D309" s="189">
        <v>6923</v>
      </c>
      <c r="E309" s="189">
        <v>6925</v>
      </c>
      <c r="F309" s="232"/>
      <c r="G309" s="232">
        <f t="shared" si="12"/>
        <v>1.0002888920988</v>
      </c>
      <c r="H309" s="175" t="e" cm="1">
        <f t="array" ref="H309">_xlfn.XLOOKUP(A309,#REF!,#REF!)</f>
        <v>#REF!</v>
      </c>
      <c r="K309" s="175">
        <f t="shared" si="13"/>
        <v>7</v>
      </c>
    </row>
    <row r="310" s="175" customFormat="1" hidden="1" spans="1:11">
      <c r="A310" s="187">
        <v>2130122</v>
      </c>
      <c r="B310" s="192" t="s">
        <v>330</v>
      </c>
      <c r="C310" s="237">
        <v>0</v>
      </c>
      <c r="D310" s="189">
        <v>1361</v>
      </c>
      <c r="E310" s="189">
        <v>15585</v>
      </c>
      <c r="F310" s="232"/>
      <c r="G310" s="232">
        <f t="shared" si="12"/>
        <v>11.4511388684791</v>
      </c>
      <c r="H310" s="175" t="e" cm="1">
        <f t="array" ref="H310">_xlfn.XLOOKUP(A310,#REF!,#REF!)</f>
        <v>#REF!</v>
      </c>
      <c r="K310" s="175">
        <f t="shared" si="13"/>
        <v>7</v>
      </c>
    </row>
    <row r="311" s="175" customFormat="1" hidden="1" spans="1:11">
      <c r="A311" s="187">
        <v>2130124</v>
      </c>
      <c r="B311" s="192" t="s">
        <v>331</v>
      </c>
      <c r="C311" s="237">
        <v>0</v>
      </c>
      <c r="D311" s="189">
        <v>1828</v>
      </c>
      <c r="E311" s="189">
        <v>1267</v>
      </c>
      <c r="F311" s="232"/>
      <c r="G311" s="232">
        <f t="shared" si="12"/>
        <v>0.693107221006565</v>
      </c>
      <c r="H311" s="175" t="e" cm="1">
        <f t="array" ref="H311">_xlfn.XLOOKUP(A311,#REF!,#REF!)</f>
        <v>#REF!</v>
      </c>
      <c r="K311" s="175">
        <f t="shared" si="13"/>
        <v>7</v>
      </c>
    </row>
    <row r="312" s="175" customFormat="1" hidden="1" spans="1:11">
      <c r="A312" s="187">
        <v>2130125</v>
      </c>
      <c r="B312" s="192" t="s">
        <v>332</v>
      </c>
      <c r="C312" s="237">
        <v>0</v>
      </c>
      <c r="D312" s="189">
        <v>365</v>
      </c>
      <c r="E312" s="189">
        <v>0</v>
      </c>
      <c r="F312" s="232"/>
      <c r="G312" s="232">
        <f t="shared" si="12"/>
        <v>0</v>
      </c>
      <c r="H312" s="175" t="e" cm="1">
        <f t="array" ref="H312">_xlfn.XLOOKUP(A312,#REF!,#REF!)</f>
        <v>#REF!</v>
      </c>
      <c r="K312" s="175">
        <f t="shared" si="13"/>
        <v>7</v>
      </c>
    </row>
    <row r="313" s="175" customFormat="1" hidden="1" spans="1:11">
      <c r="A313" s="187">
        <v>2130126</v>
      </c>
      <c r="B313" s="192" t="s">
        <v>333</v>
      </c>
      <c r="C313" s="237">
        <v>0</v>
      </c>
      <c r="D313" s="189">
        <v>35</v>
      </c>
      <c r="E313" s="189">
        <v>0</v>
      </c>
      <c r="F313" s="232"/>
      <c r="G313" s="232">
        <f t="shared" si="12"/>
        <v>0</v>
      </c>
      <c r="H313" s="175" t="e" cm="1">
        <f t="array" ref="H313">_xlfn.XLOOKUP(A313,#REF!,#REF!)</f>
        <v>#REF!</v>
      </c>
      <c r="K313" s="175">
        <f t="shared" si="13"/>
        <v>7</v>
      </c>
    </row>
    <row r="314" s="175" customFormat="1" hidden="1" spans="1:11">
      <c r="A314" s="187">
        <v>2130135</v>
      </c>
      <c r="B314" s="192" t="s">
        <v>334</v>
      </c>
      <c r="C314" s="237">
        <v>0</v>
      </c>
      <c r="D314" s="189">
        <v>4388</v>
      </c>
      <c r="E314" s="189">
        <v>1643</v>
      </c>
      <c r="F314" s="232"/>
      <c r="G314" s="232">
        <f t="shared" si="12"/>
        <v>0.374430264357338</v>
      </c>
      <c r="H314" s="175" t="e" cm="1">
        <f t="array" ref="H314">_xlfn.XLOOKUP(A314,#REF!,#REF!)</f>
        <v>#REF!</v>
      </c>
      <c r="K314" s="175">
        <f t="shared" si="13"/>
        <v>7</v>
      </c>
    </row>
    <row r="315" s="175" customFormat="1" hidden="1" spans="1:11">
      <c r="A315" s="187">
        <v>2130153</v>
      </c>
      <c r="B315" s="192" t="s">
        <v>335</v>
      </c>
      <c r="C315" s="237">
        <v>0</v>
      </c>
      <c r="D315" s="189">
        <v>9419</v>
      </c>
      <c r="E315" s="189">
        <v>13170</v>
      </c>
      <c r="F315" s="232"/>
      <c r="G315" s="232">
        <f t="shared" si="12"/>
        <v>1.39823760484128</v>
      </c>
      <c r="H315" s="175" t="e" cm="1">
        <f t="array" ref="H315">_xlfn.XLOOKUP(A315,#REF!,#REF!)</f>
        <v>#REF!</v>
      </c>
      <c r="K315" s="175">
        <f t="shared" si="13"/>
        <v>7</v>
      </c>
    </row>
    <row r="316" s="175" customFormat="1" hidden="1" spans="1:11">
      <c r="A316" s="187">
        <v>2130199</v>
      </c>
      <c r="B316" s="192" t="s">
        <v>336</v>
      </c>
      <c r="C316" s="237">
        <v>214</v>
      </c>
      <c r="D316" s="189">
        <v>10371</v>
      </c>
      <c r="E316" s="189">
        <v>1684</v>
      </c>
      <c r="F316" s="232">
        <f>E316/C316</f>
        <v>7.86915887850467</v>
      </c>
      <c r="G316" s="232">
        <f t="shared" si="12"/>
        <v>0.162375855751615</v>
      </c>
      <c r="H316" s="175" t="e" cm="1">
        <f t="array" ref="H316">_xlfn.XLOOKUP(A316,#REF!,#REF!)</f>
        <v>#REF!</v>
      </c>
      <c r="K316" s="175">
        <f t="shared" si="13"/>
        <v>7</v>
      </c>
    </row>
    <row r="317" s="175" customFormat="1" spans="1:11">
      <c r="A317" s="187">
        <v>21302</v>
      </c>
      <c r="B317" s="192" t="s">
        <v>337</v>
      </c>
      <c r="C317" s="237">
        <v>1984</v>
      </c>
      <c r="D317" s="189">
        <v>5034</v>
      </c>
      <c r="E317" s="189">
        <v>13949</v>
      </c>
      <c r="F317" s="232">
        <f>E317/C317</f>
        <v>7.03074596774194</v>
      </c>
      <c r="G317" s="232">
        <f t="shared" si="12"/>
        <v>2.77095748907429</v>
      </c>
      <c r="H317" s="175" t="e" cm="1">
        <f t="array" ref="H317">_xlfn.XLOOKUP(A317,#REF!,#REF!)</f>
        <v>#REF!</v>
      </c>
      <c r="K317" s="175">
        <f t="shared" si="13"/>
        <v>5</v>
      </c>
    </row>
    <row r="318" s="175" customFormat="1" hidden="1" spans="1:11">
      <c r="A318" s="187">
        <v>2130201</v>
      </c>
      <c r="B318" s="192" t="s">
        <v>91</v>
      </c>
      <c r="C318" s="237">
        <v>116</v>
      </c>
      <c r="D318" s="189">
        <v>96</v>
      </c>
      <c r="E318" s="189">
        <v>113</v>
      </c>
      <c r="F318" s="232">
        <f>E318/C318</f>
        <v>0.974137931034483</v>
      </c>
      <c r="G318" s="232">
        <f t="shared" si="12"/>
        <v>1.17708333333333</v>
      </c>
      <c r="H318" s="175" t="e" cm="1">
        <f t="array" ref="H318">_xlfn.XLOOKUP(A318,#REF!,#REF!)</f>
        <v>#REF!</v>
      </c>
      <c r="K318" s="175">
        <f t="shared" si="13"/>
        <v>7</v>
      </c>
    </row>
    <row r="319" s="175" customFormat="1" hidden="1" spans="1:11">
      <c r="A319" s="187">
        <v>2130204</v>
      </c>
      <c r="B319" s="192" t="s">
        <v>338</v>
      </c>
      <c r="C319" s="237">
        <v>1697</v>
      </c>
      <c r="D319" s="189">
        <v>1609</v>
      </c>
      <c r="E319" s="189">
        <v>1543</v>
      </c>
      <c r="F319" s="232">
        <f>E319/C319</f>
        <v>0.909251620506777</v>
      </c>
      <c r="G319" s="232">
        <f t="shared" si="12"/>
        <v>0.958980733374767</v>
      </c>
      <c r="H319" s="175" t="e" cm="1">
        <f t="array" ref="H319">_xlfn.XLOOKUP(A319,#REF!,#REF!)</f>
        <v>#REF!</v>
      </c>
      <c r="K319" s="175">
        <f t="shared" si="13"/>
        <v>7</v>
      </c>
    </row>
    <row r="320" s="175" customFormat="1" hidden="1" spans="1:11">
      <c r="A320" s="187">
        <v>2130205</v>
      </c>
      <c r="B320" s="192" t="s">
        <v>339</v>
      </c>
      <c r="C320" s="237">
        <v>0</v>
      </c>
      <c r="D320" s="189">
        <v>592</v>
      </c>
      <c r="E320" s="189">
        <v>3115</v>
      </c>
      <c r="F320" s="232"/>
      <c r="G320" s="232">
        <f t="shared" si="12"/>
        <v>5.26182432432432</v>
      </c>
      <c r="H320" s="175" t="e" cm="1">
        <f t="array" ref="H320">_xlfn.XLOOKUP(A320,#REF!,#REF!)</f>
        <v>#REF!</v>
      </c>
      <c r="K320" s="175">
        <f t="shared" si="13"/>
        <v>7</v>
      </c>
    </row>
    <row r="321" s="175" customFormat="1" hidden="1" spans="1:11">
      <c r="A321" s="187">
        <v>2130209</v>
      </c>
      <c r="B321" s="192" t="s">
        <v>340</v>
      </c>
      <c r="C321" s="237">
        <v>0</v>
      </c>
      <c r="D321" s="189">
        <v>2345</v>
      </c>
      <c r="E321" s="189">
        <v>8742</v>
      </c>
      <c r="F321" s="232"/>
      <c r="G321" s="232">
        <f t="shared" si="12"/>
        <v>3.72793176972281</v>
      </c>
      <c r="H321" s="175" t="e" cm="1">
        <f t="array" ref="H321">_xlfn.XLOOKUP(A321,#REF!,#REF!)</f>
        <v>#REF!</v>
      </c>
      <c r="K321" s="175">
        <f t="shared" si="13"/>
        <v>7</v>
      </c>
    </row>
    <row r="322" s="175" customFormat="1" hidden="1" spans="1:11">
      <c r="A322" s="187">
        <v>2130213</v>
      </c>
      <c r="B322" s="192" t="s">
        <v>341</v>
      </c>
      <c r="C322" s="237">
        <v>156</v>
      </c>
      <c r="D322" s="189">
        <v>187</v>
      </c>
      <c r="E322" s="189">
        <v>159</v>
      </c>
      <c r="F322" s="232">
        <f>E322/C322</f>
        <v>1.01923076923077</v>
      </c>
      <c r="G322" s="232">
        <f t="shared" si="12"/>
        <v>0.850267379679144</v>
      </c>
      <c r="H322" s="175" t="e" cm="1">
        <f t="array" ref="H322">_xlfn.XLOOKUP(A322,#REF!,#REF!)</f>
        <v>#REF!</v>
      </c>
      <c r="K322" s="175">
        <f t="shared" si="13"/>
        <v>7</v>
      </c>
    </row>
    <row r="323" s="175" customFormat="1" hidden="1" spans="1:11">
      <c r="A323" s="187">
        <v>2130234</v>
      </c>
      <c r="B323" s="192" t="s">
        <v>342</v>
      </c>
      <c r="C323" s="237">
        <v>0</v>
      </c>
      <c r="D323" s="189">
        <v>41</v>
      </c>
      <c r="E323" s="189">
        <v>138</v>
      </c>
      <c r="F323" s="232"/>
      <c r="G323" s="232">
        <f t="shared" si="12"/>
        <v>3.36585365853659</v>
      </c>
      <c r="H323" s="175" t="e" cm="1">
        <f t="array" ref="H323">_xlfn.XLOOKUP(A323,#REF!,#REF!)</f>
        <v>#REF!</v>
      </c>
      <c r="K323" s="175">
        <f t="shared" si="13"/>
        <v>7</v>
      </c>
    </row>
    <row r="324" s="175" customFormat="1" hidden="1" spans="1:11">
      <c r="A324" s="187">
        <v>2130238</v>
      </c>
      <c r="B324" s="192" t="s">
        <v>343</v>
      </c>
      <c r="C324" s="237">
        <v>0</v>
      </c>
      <c r="D324" s="189">
        <v>0</v>
      </c>
      <c r="E324" s="189">
        <v>20</v>
      </c>
      <c r="F324" s="232"/>
      <c r="G324" s="232"/>
      <c r="H324" s="175" t="e" cm="1">
        <f t="array" ref="H324">_xlfn.XLOOKUP(A324,#REF!,#REF!)</f>
        <v>#REF!</v>
      </c>
      <c r="K324" s="175">
        <f t="shared" si="13"/>
        <v>7</v>
      </c>
    </row>
    <row r="325" s="175" customFormat="1" hidden="1" spans="1:11">
      <c r="A325" s="187">
        <v>2130299</v>
      </c>
      <c r="B325" s="192" t="s">
        <v>344</v>
      </c>
      <c r="C325" s="237">
        <v>15</v>
      </c>
      <c r="D325" s="189">
        <v>164</v>
      </c>
      <c r="E325" s="189">
        <v>119</v>
      </c>
      <c r="F325" s="232">
        <f>E325/C325</f>
        <v>7.93333333333333</v>
      </c>
      <c r="G325" s="232">
        <f t="shared" si="12"/>
        <v>0.725609756097561</v>
      </c>
      <c r="H325" s="175" t="e" cm="1">
        <f t="array" ref="H325">_xlfn.XLOOKUP(A325,#REF!,#REF!)</f>
        <v>#REF!</v>
      </c>
      <c r="K325" s="175">
        <f t="shared" si="13"/>
        <v>7</v>
      </c>
    </row>
    <row r="326" s="175" customFormat="1" spans="1:11">
      <c r="A326" s="187">
        <v>21303</v>
      </c>
      <c r="B326" s="192" t="s">
        <v>345</v>
      </c>
      <c r="C326" s="237">
        <v>1745</v>
      </c>
      <c r="D326" s="189">
        <v>11517</v>
      </c>
      <c r="E326" s="189">
        <v>29000</v>
      </c>
      <c r="F326" s="232">
        <f>E326/C326</f>
        <v>16.6189111747851</v>
      </c>
      <c r="G326" s="232">
        <f t="shared" si="12"/>
        <v>2.51801684466441</v>
      </c>
      <c r="H326" s="175" t="e" cm="1">
        <f t="array" ref="H326">_xlfn.XLOOKUP(A326,#REF!,#REF!)</f>
        <v>#REF!</v>
      </c>
      <c r="K326" s="175">
        <f t="shared" si="13"/>
        <v>5</v>
      </c>
    </row>
    <row r="327" s="175" customFormat="1" hidden="1" spans="1:11">
      <c r="A327" s="187">
        <v>2130301</v>
      </c>
      <c r="B327" s="192" t="s">
        <v>91</v>
      </c>
      <c r="C327" s="237">
        <v>190</v>
      </c>
      <c r="D327" s="189">
        <v>162</v>
      </c>
      <c r="E327" s="189">
        <v>137</v>
      </c>
      <c r="F327" s="232">
        <f>E327/C327</f>
        <v>0.721052631578947</v>
      </c>
      <c r="G327" s="232">
        <f t="shared" ref="G327:G390" si="15">E327/D327</f>
        <v>0.845679012345679</v>
      </c>
      <c r="H327" s="175" t="e" cm="1">
        <f t="array" ref="H327">_xlfn.XLOOKUP(A327,#REF!,#REF!)</f>
        <v>#REF!</v>
      </c>
      <c r="K327" s="175">
        <f t="shared" ref="K327:K390" si="16">LEN(A327)</f>
        <v>7</v>
      </c>
    </row>
    <row r="328" s="175" customFormat="1" hidden="1" spans="1:11">
      <c r="A328" s="187">
        <v>2130304</v>
      </c>
      <c r="B328" s="192" t="s">
        <v>346</v>
      </c>
      <c r="C328" s="237">
        <v>1222</v>
      </c>
      <c r="D328" s="189">
        <v>1433</v>
      </c>
      <c r="E328" s="189">
        <v>1250</v>
      </c>
      <c r="F328" s="232">
        <f>E328/C328</f>
        <v>1.02291325695581</v>
      </c>
      <c r="G328" s="232">
        <f t="shared" si="15"/>
        <v>0.872295882763433</v>
      </c>
      <c r="H328" s="175" t="e" cm="1">
        <f t="array" ref="H328">_xlfn.XLOOKUP(A328,#REF!,#REF!)</f>
        <v>#REF!</v>
      </c>
      <c r="K328" s="175">
        <f t="shared" si="16"/>
        <v>7</v>
      </c>
    </row>
    <row r="329" s="175" customFormat="1" hidden="1" spans="1:11">
      <c r="A329" s="187">
        <v>2130305</v>
      </c>
      <c r="B329" s="192" t="s">
        <v>347</v>
      </c>
      <c r="C329" s="237">
        <v>0</v>
      </c>
      <c r="D329" s="189">
        <v>6711</v>
      </c>
      <c r="E329" s="189">
        <v>21353</v>
      </c>
      <c r="F329" s="232"/>
      <c r="G329" s="232">
        <f t="shared" si="15"/>
        <v>3.18179108925644</v>
      </c>
      <c r="H329" s="175" t="e" cm="1">
        <f t="array" ref="H329">_xlfn.XLOOKUP(A329,#REF!,#REF!)</f>
        <v>#REF!</v>
      </c>
      <c r="K329" s="175">
        <f t="shared" si="16"/>
        <v>7</v>
      </c>
    </row>
    <row r="330" s="175" customFormat="1" hidden="1" spans="1:11">
      <c r="A330" s="187">
        <v>2130306</v>
      </c>
      <c r="B330" s="192" t="s">
        <v>348</v>
      </c>
      <c r="C330" s="237">
        <v>0</v>
      </c>
      <c r="D330" s="189">
        <v>12</v>
      </c>
      <c r="E330" s="189">
        <v>38</v>
      </c>
      <c r="F330" s="232"/>
      <c r="G330" s="232">
        <f t="shared" si="15"/>
        <v>3.16666666666667</v>
      </c>
      <c r="H330" s="175" t="e" cm="1">
        <f t="array" ref="H330">_xlfn.XLOOKUP(A330,#REF!,#REF!)</f>
        <v>#REF!</v>
      </c>
      <c r="K330" s="175">
        <f t="shared" si="16"/>
        <v>7</v>
      </c>
    </row>
    <row r="331" s="175" customFormat="1" hidden="1" spans="1:11">
      <c r="A331" s="187">
        <v>2130310</v>
      </c>
      <c r="B331" s="192" t="s">
        <v>349</v>
      </c>
      <c r="C331" s="237">
        <v>0</v>
      </c>
      <c r="D331" s="189">
        <v>95</v>
      </c>
      <c r="E331" s="189">
        <v>1501</v>
      </c>
      <c r="F331" s="232"/>
      <c r="G331" s="232">
        <f t="shared" si="15"/>
        <v>15.8</v>
      </c>
      <c r="H331" s="175" t="e" cm="1">
        <f t="array" ref="H331">_xlfn.XLOOKUP(A331,#REF!,#REF!)</f>
        <v>#REF!</v>
      </c>
      <c r="K331" s="175">
        <f t="shared" si="16"/>
        <v>7</v>
      </c>
    </row>
    <row r="332" s="175" customFormat="1" hidden="1" spans="1:11">
      <c r="A332" s="187">
        <v>2130311</v>
      </c>
      <c r="B332" s="192" t="s">
        <v>350</v>
      </c>
      <c r="C332" s="237">
        <v>0</v>
      </c>
      <c r="D332" s="189">
        <v>6</v>
      </c>
      <c r="E332" s="189">
        <v>0</v>
      </c>
      <c r="F332" s="232"/>
      <c r="G332" s="232">
        <f t="shared" si="15"/>
        <v>0</v>
      </c>
      <c r="H332" s="175" t="e" cm="1">
        <f t="array" ref="H332">_xlfn.XLOOKUP(A332,#REF!,#REF!)</f>
        <v>#REF!</v>
      </c>
      <c r="K332" s="175">
        <f t="shared" si="16"/>
        <v>7</v>
      </c>
    </row>
    <row r="333" s="175" customFormat="1" hidden="1" spans="1:11">
      <c r="A333" s="187">
        <v>2130314</v>
      </c>
      <c r="B333" s="192" t="s">
        <v>351</v>
      </c>
      <c r="C333" s="237">
        <v>0</v>
      </c>
      <c r="D333" s="189">
        <v>0</v>
      </c>
      <c r="E333" s="189">
        <v>38</v>
      </c>
      <c r="F333" s="232"/>
      <c r="G333" s="232"/>
      <c r="H333" s="175" t="e" cm="1">
        <f t="array" ref="H333">_xlfn.XLOOKUP(A333,#REF!,#REF!)</f>
        <v>#REF!</v>
      </c>
      <c r="K333" s="175">
        <f t="shared" si="16"/>
        <v>7</v>
      </c>
    </row>
    <row r="334" s="175" customFormat="1" hidden="1" spans="1:11">
      <c r="A334" s="187">
        <v>2130315</v>
      </c>
      <c r="B334" s="192" t="s">
        <v>352</v>
      </c>
      <c r="C334" s="237">
        <v>0</v>
      </c>
      <c r="D334" s="189">
        <v>2</v>
      </c>
      <c r="E334" s="189">
        <v>0</v>
      </c>
      <c r="F334" s="232"/>
      <c r="G334" s="232">
        <f t="shared" si="15"/>
        <v>0</v>
      </c>
      <c r="H334" s="175" t="e" cm="1">
        <f t="array" ref="H334">_xlfn.XLOOKUP(A334,#REF!,#REF!)</f>
        <v>#REF!</v>
      </c>
      <c r="K334" s="175">
        <f t="shared" si="16"/>
        <v>7</v>
      </c>
    </row>
    <row r="335" s="175" customFormat="1" hidden="1" spans="1:11">
      <c r="A335" s="187">
        <v>2130316</v>
      </c>
      <c r="B335" s="192" t="s">
        <v>353</v>
      </c>
      <c r="C335" s="237">
        <v>0</v>
      </c>
      <c r="D335" s="189">
        <v>38</v>
      </c>
      <c r="E335" s="189">
        <v>782</v>
      </c>
      <c r="F335" s="232"/>
      <c r="G335" s="232">
        <f t="shared" si="15"/>
        <v>20.5789473684211</v>
      </c>
      <c r="H335" s="175" t="e" cm="1">
        <f t="array" ref="H335">_xlfn.XLOOKUP(A335,#REF!,#REF!)</f>
        <v>#REF!</v>
      </c>
      <c r="K335" s="175">
        <f t="shared" si="16"/>
        <v>7</v>
      </c>
    </row>
    <row r="336" s="175" customFormat="1" hidden="1" spans="1:11">
      <c r="A336" s="187">
        <v>2130319</v>
      </c>
      <c r="B336" s="192" t="s">
        <v>354</v>
      </c>
      <c r="C336" s="237">
        <v>0</v>
      </c>
      <c r="D336" s="189">
        <v>48</v>
      </c>
      <c r="E336" s="189">
        <v>0</v>
      </c>
      <c r="F336" s="232"/>
      <c r="G336" s="232">
        <f t="shared" si="15"/>
        <v>0</v>
      </c>
      <c r="H336" s="175" t="e" cm="1">
        <f t="array" ref="H336">_xlfn.XLOOKUP(A336,#REF!,#REF!)</f>
        <v>#REF!</v>
      </c>
      <c r="K336" s="175">
        <f t="shared" si="16"/>
        <v>7</v>
      </c>
    </row>
    <row r="337" s="175" customFormat="1" hidden="1" spans="1:11">
      <c r="A337" s="187">
        <v>2130321</v>
      </c>
      <c r="B337" s="192" t="s">
        <v>355</v>
      </c>
      <c r="C337" s="237">
        <v>0</v>
      </c>
      <c r="D337" s="189">
        <v>20</v>
      </c>
      <c r="E337" s="189">
        <v>1472</v>
      </c>
      <c r="F337" s="232"/>
      <c r="G337" s="232">
        <f t="shared" si="15"/>
        <v>73.6</v>
      </c>
      <c r="H337" s="175" t="e" cm="1">
        <f t="array" ref="H337">_xlfn.XLOOKUP(A337,#REF!,#REF!)</f>
        <v>#REF!</v>
      </c>
      <c r="K337" s="175">
        <f t="shared" si="16"/>
        <v>7</v>
      </c>
    </row>
    <row r="338" s="175" customFormat="1" hidden="1" spans="1:11">
      <c r="A338" s="187">
        <v>2130335</v>
      </c>
      <c r="B338" s="192" t="s">
        <v>356</v>
      </c>
      <c r="C338" s="237">
        <v>0</v>
      </c>
      <c r="D338" s="189">
        <v>93</v>
      </c>
      <c r="E338" s="189">
        <v>296</v>
      </c>
      <c r="F338" s="232"/>
      <c r="G338" s="232">
        <f t="shared" si="15"/>
        <v>3.18279569892473</v>
      </c>
      <c r="H338" s="175" t="e" cm="1">
        <f t="array" ref="H338">_xlfn.XLOOKUP(A338,#REF!,#REF!)</f>
        <v>#REF!</v>
      </c>
      <c r="K338" s="175">
        <f t="shared" si="16"/>
        <v>7</v>
      </c>
    </row>
    <row r="339" s="175" customFormat="1" hidden="1" spans="1:11">
      <c r="A339" s="187">
        <v>2130399</v>
      </c>
      <c r="B339" s="192" t="s">
        <v>357</v>
      </c>
      <c r="C339" s="237">
        <v>333</v>
      </c>
      <c r="D339" s="189">
        <v>2897</v>
      </c>
      <c r="E339" s="189">
        <v>2133</v>
      </c>
      <c r="F339" s="232">
        <f>E339/C339</f>
        <v>6.40540540540541</v>
      </c>
      <c r="G339" s="232">
        <f t="shared" si="15"/>
        <v>0.736278909216431</v>
      </c>
      <c r="H339" s="175" t="e" cm="1">
        <f t="array" ref="H339">_xlfn.XLOOKUP(A339,#REF!,#REF!)</f>
        <v>#REF!</v>
      </c>
      <c r="K339" s="175">
        <f t="shared" si="16"/>
        <v>7</v>
      </c>
    </row>
    <row r="340" s="175" customFormat="1" spans="1:11">
      <c r="A340" s="187">
        <v>21305</v>
      </c>
      <c r="B340" s="192" t="s">
        <v>358</v>
      </c>
      <c r="C340" s="237">
        <v>514</v>
      </c>
      <c r="D340" s="189">
        <v>7512</v>
      </c>
      <c r="E340" s="189">
        <v>7042</v>
      </c>
      <c r="F340" s="232">
        <f>E340/C340</f>
        <v>13.7003891050584</v>
      </c>
      <c r="G340" s="232">
        <f t="shared" si="15"/>
        <v>0.937433439829606</v>
      </c>
      <c r="H340" s="175" t="e" cm="1">
        <f t="array" ref="H340">_xlfn.XLOOKUP(A340,#REF!,#REF!)</f>
        <v>#REF!</v>
      </c>
      <c r="K340" s="175">
        <f t="shared" si="16"/>
        <v>5</v>
      </c>
    </row>
    <row r="341" s="175" customFormat="1" spans="1:11">
      <c r="A341" s="187">
        <v>2130501</v>
      </c>
      <c r="B341" s="192" t="s">
        <v>91</v>
      </c>
      <c r="C341" s="237">
        <v>61</v>
      </c>
      <c r="D341" s="189">
        <v>138</v>
      </c>
      <c r="E341" s="189">
        <v>0</v>
      </c>
      <c r="F341" s="232">
        <f>E341/C341</f>
        <v>0</v>
      </c>
      <c r="G341" s="232">
        <f t="shared" si="15"/>
        <v>0</v>
      </c>
      <c r="H341" s="175" t="e" cm="1">
        <f t="array" ref="H341">_xlfn.XLOOKUP(A341,#REF!,#REF!)</f>
        <v>#REF!</v>
      </c>
      <c r="K341" s="175">
        <f t="shared" si="16"/>
        <v>7</v>
      </c>
    </row>
    <row r="342" s="175" customFormat="1" hidden="1" spans="1:11">
      <c r="A342" s="187">
        <v>2130504</v>
      </c>
      <c r="B342" s="192" t="s">
        <v>359</v>
      </c>
      <c r="C342" s="237">
        <v>0</v>
      </c>
      <c r="D342" s="189">
        <v>61</v>
      </c>
      <c r="E342" s="189">
        <v>413</v>
      </c>
      <c r="F342" s="232"/>
      <c r="G342" s="232">
        <f t="shared" si="15"/>
        <v>6.77049180327869</v>
      </c>
      <c r="H342" s="175" t="e" cm="1">
        <f t="array" ref="H342">_xlfn.XLOOKUP(A342,#REF!,#REF!)</f>
        <v>#REF!</v>
      </c>
      <c r="K342" s="175">
        <f t="shared" si="16"/>
        <v>7</v>
      </c>
    </row>
    <row r="343" s="175" customFormat="1" spans="1:11">
      <c r="A343" s="187">
        <v>2130550</v>
      </c>
      <c r="B343" s="192" t="s">
        <v>99</v>
      </c>
      <c r="C343" s="237">
        <v>197</v>
      </c>
      <c r="D343" s="189">
        <v>179</v>
      </c>
      <c r="E343" s="189">
        <v>0</v>
      </c>
      <c r="F343" s="232">
        <f>E343/C343</f>
        <v>0</v>
      </c>
      <c r="G343" s="232">
        <f t="shared" si="15"/>
        <v>0</v>
      </c>
      <c r="H343" s="175" t="e" cm="1">
        <f t="array" ref="H343">_xlfn.XLOOKUP(A343,#REF!,#REF!)</f>
        <v>#REF!</v>
      </c>
      <c r="K343" s="175">
        <f t="shared" si="16"/>
        <v>7</v>
      </c>
    </row>
    <row r="344" s="175" customFormat="1" hidden="1" spans="1:11">
      <c r="A344" s="187">
        <v>2130599</v>
      </c>
      <c r="B344" s="192" t="s">
        <v>360</v>
      </c>
      <c r="C344" s="237">
        <v>256</v>
      </c>
      <c r="D344" s="189">
        <v>7134</v>
      </c>
      <c r="E344" s="189">
        <v>6629</v>
      </c>
      <c r="F344" s="232">
        <f>E344/C344</f>
        <v>25.89453125</v>
      </c>
      <c r="G344" s="232">
        <f t="shared" si="15"/>
        <v>0.929212223156714</v>
      </c>
      <c r="H344" s="175" t="e" cm="1">
        <f t="array" ref="H344">_xlfn.XLOOKUP(A344,#REF!,#REF!)</f>
        <v>#REF!</v>
      </c>
      <c r="K344" s="175">
        <f t="shared" si="16"/>
        <v>7</v>
      </c>
    </row>
    <row r="345" s="175" customFormat="1" spans="1:11">
      <c r="A345" s="187">
        <v>21307</v>
      </c>
      <c r="B345" s="192" t="s">
        <v>361</v>
      </c>
      <c r="C345" s="237">
        <v>4427</v>
      </c>
      <c r="D345" s="189">
        <v>5626</v>
      </c>
      <c r="E345" s="189">
        <v>9098</v>
      </c>
      <c r="F345" s="232">
        <f>E345/C345</f>
        <v>2.05511633160154</v>
      </c>
      <c r="G345" s="232">
        <f t="shared" si="15"/>
        <v>1.61713473160327</v>
      </c>
      <c r="H345" s="175" t="e" cm="1">
        <f t="array" ref="H345">_xlfn.XLOOKUP(A345,#REF!,#REF!)</f>
        <v>#REF!</v>
      </c>
      <c r="K345" s="175">
        <f t="shared" si="16"/>
        <v>5</v>
      </c>
    </row>
    <row r="346" s="175" customFormat="1" hidden="1" spans="1:11">
      <c r="A346" s="187">
        <v>2130701</v>
      </c>
      <c r="B346" s="192" t="s">
        <v>362</v>
      </c>
      <c r="C346" s="237">
        <v>200</v>
      </c>
      <c r="D346" s="189">
        <v>320</v>
      </c>
      <c r="E346" s="189">
        <v>3093</v>
      </c>
      <c r="F346" s="232">
        <f>E346/C346</f>
        <v>15.465</v>
      </c>
      <c r="G346" s="232">
        <f t="shared" si="15"/>
        <v>9.665625</v>
      </c>
      <c r="H346" s="175" t="e" cm="1">
        <f t="array" ref="H346">_xlfn.XLOOKUP(A346,#REF!,#REF!)</f>
        <v>#REF!</v>
      </c>
      <c r="K346" s="175">
        <f t="shared" si="16"/>
        <v>7</v>
      </c>
    </row>
    <row r="347" s="175" customFormat="1" hidden="1" spans="1:11">
      <c r="A347" s="187">
        <v>2130705</v>
      </c>
      <c r="B347" s="192" t="s">
        <v>363</v>
      </c>
      <c r="C347" s="237">
        <v>4227</v>
      </c>
      <c r="D347" s="189">
        <v>3891</v>
      </c>
      <c r="E347" s="189">
        <v>4869</v>
      </c>
      <c r="F347" s="232">
        <f>E347/C347</f>
        <v>1.15188076650106</v>
      </c>
      <c r="G347" s="232">
        <f t="shared" si="15"/>
        <v>1.25134926754048</v>
      </c>
      <c r="H347" s="175" t="e" cm="1">
        <f t="array" ref="H347">_xlfn.XLOOKUP(A347,#REF!,#REF!)</f>
        <v>#REF!</v>
      </c>
      <c r="K347" s="175">
        <f t="shared" si="16"/>
        <v>7</v>
      </c>
    </row>
    <row r="348" s="175" customFormat="1" hidden="1" spans="1:11">
      <c r="A348" s="187">
        <v>2130707</v>
      </c>
      <c r="B348" s="192" t="s">
        <v>364</v>
      </c>
      <c r="C348" s="237">
        <v>0</v>
      </c>
      <c r="D348" s="189">
        <v>1388</v>
      </c>
      <c r="E348" s="189">
        <v>1136</v>
      </c>
      <c r="F348" s="232"/>
      <c r="G348" s="232">
        <f t="shared" si="15"/>
        <v>0.818443804034582</v>
      </c>
      <c r="H348" s="175" t="e" cm="1">
        <f t="array" ref="H348">_xlfn.XLOOKUP(A348,#REF!,#REF!)</f>
        <v>#REF!</v>
      </c>
      <c r="K348" s="175">
        <f t="shared" si="16"/>
        <v>7</v>
      </c>
    </row>
    <row r="349" s="175" customFormat="1" hidden="1" spans="1:11">
      <c r="A349" s="187">
        <v>2130799</v>
      </c>
      <c r="B349" s="192" t="s">
        <v>365</v>
      </c>
      <c r="C349" s="237">
        <v>0</v>
      </c>
      <c r="D349" s="189">
        <v>27</v>
      </c>
      <c r="E349" s="189">
        <v>0</v>
      </c>
      <c r="F349" s="232"/>
      <c r="G349" s="232">
        <f t="shared" si="15"/>
        <v>0</v>
      </c>
      <c r="H349" s="175" t="e" cm="1">
        <f t="array" ref="H349">_xlfn.XLOOKUP(A349,#REF!,#REF!)</f>
        <v>#REF!</v>
      </c>
      <c r="K349" s="175">
        <f t="shared" si="16"/>
        <v>7</v>
      </c>
    </row>
    <row r="350" s="175" customFormat="1" spans="1:11">
      <c r="A350" s="187">
        <v>21308</v>
      </c>
      <c r="B350" s="192" t="s">
        <v>366</v>
      </c>
      <c r="C350" s="237">
        <v>562</v>
      </c>
      <c r="D350" s="189">
        <v>483</v>
      </c>
      <c r="E350" s="189">
        <v>91</v>
      </c>
      <c r="F350" s="232">
        <f>E350/C350</f>
        <v>0.161921708185053</v>
      </c>
      <c r="G350" s="232">
        <f t="shared" si="15"/>
        <v>0.188405797101449</v>
      </c>
      <c r="H350" s="175" t="e" cm="1">
        <f t="array" ref="H350">_xlfn.XLOOKUP(A350,#REF!,#REF!)</f>
        <v>#REF!</v>
      </c>
      <c r="K350" s="175">
        <f t="shared" si="16"/>
        <v>5</v>
      </c>
    </row>
    <row r="351" s="175" customFormat="1" hidden="1" spans="1:11">
      <c r="A351" s="187">
        <v>2130803</v>
      </c>
      <c r="B351" s="192" t="s">
        <v>367</v>
      </c>
      <c r="C351" s="237">
        <v>537</v>
      </c>
      <c r="D351" s="189">
        <v>208</v>
      </c>
      <c r="E351" s="189">
        <v>0</v>
      </c>
      <c r="F351" s="232">
        <f>E351/C351</f>
        <v>0</v>
      </c>
      <c r="G351" s="232">
        <f t="shared" si="15"/>
        <v>0</v>
      </c>
      <c r="H351" s="175" t="e" cm="1">
        <f t="array" ref="H351">_xlfn.XLOOKUP(A351,#REF!,#REF!)</f>
        <v>#REF!</v>
      </c>
      <c r="K351" s="175">
        <f t="shared" si="16"/>
        <v>7</v>
      </c>
    </row>
    <row r="352" s="175" customFormat="1" hidden="1" spans="1:11">
      <c r="A352" s="187">
        <v>2130804</v>
      </c>
      <c r="B352" s="192" t="s">
        <v>368</v>
      </c>
      <c r="C352" s="237">
        <v>25</v>
      </c>
      <c r="D352" s="189">
        <v>275</v>
      </c>
      <c r="E352" s="189">
        <v>91</v>
      </c>
      <c r="F352" s="232">
        <f>E352/C352</f>
        <v>3.64</v>
      </c>
      <c r="G352" s="232">
        <f t="shared" si="15"/>
        <v>0.330909090909091</v>
      </c>
      <c r="H352" s="175" t="e" cm="1">
        <f t="array" ref="H352">_xlfn.XLOOKUP(A352,#REF!,#REF!)</f>
        <v>#REF!</v>
      </c>
      <c r="K352" s="175">
        <f t="shared" si="16"/>
        <v>7</v>
      </c>
    </row>
    <row r="353" s="175" customFormat="1" spans="1:11">
      <c r="A353" s="187">
        <v>21309</v>
      </c>
      <c r="B353" s="192" t="s">
        <v>369</v>
      </c>
      <c r="C353" s="237">
        <v>0</v>
      </c>
      <c r="D353" s="189">
        <v>5933</v>
      </c>
      <c r="E353" s="189">
        <v>3</v>
      </c>
      <c r="F353" s="232"/>
      <c r="G353" s="232">
        <f t="shared" si="15"/>
        <v>0.00050564638462835</v>
      </c>
      <c r="H353" s="175" t="e" cm="1">
        <f t="array" ref="H353">_xlfn.XLOOKUP(A353,#REF!,#REF!)</f>
        <v>#REF!</v>
      </c>
      <c r="K353" s="175">
        <f t="shared" si="16"/>
        <v>5</v>
      </c>
    </row>
    <row r="354" s="175" customFormat="1" hidden="1" spans="1:11">
      <c r="A354" s="187">
        <v>2130999</v>
      </c>
      <c r="B354" s="192" t="s">
        <v>370</v>
      </c>
      <c r="C354" s="237">
        <v>0</v>
      </c>
      <c r="D354" s="189">
        <v>5933</v>
      </c>
      <c r="E354" s="189">
        <v>3</v>
      </c>
      <c r="F354" s="232"/>
      <c r="G354" s="232">
        <f t="shared" si="15"/>
        <v>0.00050564638462835</v>
      </c>
      <c r="H354" s="175" t="e" cm="1">
        <f t="array" ref="H354">_xlfn.XLOOKUP(A354,#REF!,#REF!)</f>
        <v>#REF!</v>
      </c>
      <c r="K354" s="175">
        <f t="shared" si="16"/>
        <v>7</v>
      </c>
    </row>
    <row r="355" s="175" customFormat="1" spans="1:11">
      <c r="A355" s="187">
        <v>214</v>
      </c>
      <c r="B355" s="192" t="s">
        <v>371</v>
      </c>
      <c r="C355" s="237">
        <v>700</v>
      </c>
      <c r="D355" s="189">
        <v>12399</v>
      </c>
      <c r="E355" s="189">
        <v>14249</v>
      </c>
      <c r="F355" s="232">
        <f>E355/C355</f>
        <v>20.3557142857143</v>
      </c>
      <c r="G355" s="232">
        <f t="shared" si="15"/>
        <v>1.14920558109525</v>
      </c>
      <c r="H355" s="175" t="e" cm="1">
        <f t="array" ref="H355">_xlfn.XLOOKUP(A355,#REF!,#REF!)</f>
        <v>#REF!</v>
      </c>
      <c r="K355" s="175">
        <f t="shared" si="16"/>
        <v>3</v>
      </c>
    </row>
    <row r="356" s="175" customFormat="1" spans="1:11">
      <c r="A356" s="187">
        <v>21401</v>
      </c>
      <c r="B356" s="192" t="s">
        <v>372</v>
      </c>
      <c r="C356" s="237">
        <v>700</v>
      </c>
      <c r="D356" s="189">
        <v>9017</v>
      </c>
      <c r="E356" s="189">
        <v>12702</v>
      </c>
      <c r="F356" s="232">
        <f>E356/C356</f>
        <v>18.1457142857143</v>
      </c>
      <c r="G356" s="232">
        <f t="shared" si="15"/>
        <v>1.40867250748586</v>
      </c>
      <c r="H356" s="175" t="e" cm="1">
        <f t="array" ref="H356">_xlfn.XLOOKUP(A356,#REF!,#REF!)</f>
        <v>#REF!</v>
      </c>
      <c r="K356" s="175">
        <f t="shared" si="16"/>
        <v>5</v>
      </c>
    </row>
    <row r="357" s="175" customFormat="1" hidden="1" spans="1:11">
      <c r="A357" s="187">
        <v>2140101</v>
      </c>
      <c r="B357" s="192" t="s">
        <v>91</v>
      </c>
      <c r="C357" s="237">
        <v>637</v>
      </c>
      <c r="D357" s="189">
        <v>651</v>
      </c>
      <c r="E357" s="189">
        <v>673</v>
      </c>
      <c r="F357" s="232">
        <f>E357/C357</f>
        <v>1.05651491365777</v>
      </c>
      <c r="G357" s="232">
        <f t="shared" si="15"/>
        <v>1.03379416282642</v>
      </c>
      <c r="H357" s="175" t="e" cm="1">
        <f t="array" ref="H357">_xlfn.XLOOKUP(A357,#REF!,#REF!)</f>
        <v>#REF!</v>
      </c>
      <c r="K357" s="175">
        <f t="shared" si="16"/>
        <v>7</v>
      </c>
    </row>
    <row r="358" s="175" customFormat="1" hidden="1" spans="1:11">
      <c r="A358" s="187">
        <v>2140104</v>
      </c>
      <c r="B358" s="192" t="s">
        <v>373</v>
      </c>
      <c r="C358" s="237">
        <v>0</v>
      </c>
      <c r="D358" s="189">
        <v>6210</v>
      </c>
      <c r="E358" s="189">
        <v>11006</v>
      </c>
      <c r="F358" s="232"/>
      <c r="G358" s="232">
        <f t="shared" si="15"/>
        <v>1.77230273752013</v>
      </c>
      <c r="H358" s="175" t="e" cm="1">
        <f t="array" ref="H358">_xlfn.XLOOKUP(A358,#REF!,#REF!)</f>
        <v>#REF!</v>
      </c>
      <c r="K358" s="175">
        <f t="shared" si="16"/>
        <v>7</v>
      </c>
    </row>
    <row r="359" s="175" customFormat="1" hidden="1" spans="1:11">
      <c r="A359" s="187">
        <v>2140106</v>
      </c>
      <c r="B359" s="192" t="s">
        <v>374</v>
      </c>
      <c r="C359" s="237">
        <v>0</v>
      </c>
      <c r="D359" s="189">
        <v>0</v>
      </c>
      <c r="E359" s="189">
        <v>94</v>
      </c>
      <c r="F359" s="232"/>
      <c r="G359" s="232"/>
      <c r="H359" s="175" t="e" cm="1">
        <f t="array" ref="H359">_xlfn.XLOOKUP(A359,#REF!,#REF!)</f>
        <v>#REF!</v>
      </c>
      <c r="K359" s="175">
        <f t="shared" si="16"/>
        <v>7</v>
      </c>
    </row>
    <row r="360" s="175" customFormat="1" hidden="1" spans="1:11">
      <c r="A360" s="187">
        <v>2140199</v>
      </c>
      <c r="B360" s="192" t="s">
        <v>375</v>
      </c>
      <c r="C360" s="237">
        <v>63</v>
      </c>
      <c r="D360" s="189">
        <v>2156</v>
      </c>
      <c r="E360" s="189">
        <v>929</v>
      </c>
      <c r="F360" s="232">
        <f>E360/C360</f>
        <v>14.7460317460317</v>
      </c>
      <c r="G360" s="232">
        <f t="shared" si="15"/>
        <v>0.430890538033395</v>
      </c>
      <c r="H360" s="175" t="e" cm="1">
        <f t="array" ref="H360">_xlfn.XLOOKUP(A360,#REF!,#REF!)</f>
        <v>#REF!</v>
      </c>
      <c r="K360" s="175">
        <f t="shared" si="16"/>
        <v>7</v>
      </c>
    </row>
    <row r="361" s="175" customFormat="1" spans="1:11">
      <c r="A361" s="187">
        <v>21499</v>
      </c>
      <c r="B361" s="192" t="s">
        <v>376</v>
      </c>
      <c r="C361" s="237">
        <v>0</v>
      </c>
      <c r="D361" s="189">
        <v>3382</v>
      </c>
      <c r="E361" s="189">
        <v>1547</v>
      </c>
      <c r="F361" s="232"/>
      <c r="G361" s="232">
        <f t="shared" si="15"/>
        <v>0.457421643997635</v>
      </c>
      <c r="H361" s="175" t="e" cm="1">
        <f t="array" ref="H361">_xlfn.XLOOKUP(A361,#REF!,#REF!)</f>
        <v>#REF!</v>
      </c>
      <c r="K361" s="175">
        <f t="shared" si="16"/>
        <v>5</v>
      </c>
    </row>
    <row r="362" s="175" customFormat="1" hidden="1" spans="1:11">
      <c r="A362" s="187">
        <v>2149999</v>
      </c>
      <c r="B362" s="192" t="s">
        <v>376</v>
      </c>
      <c r="C362" s="237">
        <v>0</v>
      </c>
      <c r="D362" s="189">
        <v>3382</v>
      </c>
      <c r="E362" s="189">
        <v>1547</v>
      </c>
      <c r="F362" s="232"/>
      <c r="G362" s="232">
        <f t="shared" si="15"/>
        <v>0.457421643997635</v>
      </c>
      <c r="H362" s="175" t="e" cm="1">
        <f t="array" ref="H362">_xlfn.XLOOKUP(A362,#REF!,#REF!)</f>
        <v>#REF!</v>
      </c>
      <c r="K362" s="175">
        <f t="shared" si="16"/>
        <v>7</v>
      </c>
    </row>
    <row r="363" s="175" customFormat="1" spans="1:11">
      <c r="A363" s="187">
        <v>215</v>
      </c>
      <c r="B363" s="192" t="s">
        <v>377</v>
      </c>
      <c r="C363" s="237">
        <v>0</v>
      </c>
      <c r="D363" s="189">
        <v>25931</v>
      </c>
      <c r="E363" s="189">
        <v>354</v>
      </c>
      <c r="F363" s="232"/>
      <c r="G363" s="232">
        <f t="shared" si="15"/>
        <v>0.0136516138984227</v>
      </c>
      <c r="H363" s="175" t="e" cm="1">
        <f t="array" ref="H363">_xlfn.XLOOKUP(A363,#REF!,#REF!)</f>
        <v>#REF!</v>
      </c>
      <c r="K363" s="175">
        <f t="shared" si="16"/>
        <v>3</v>
      </c>
    </row>
    <row r="364" s="175" customFormat="1" spans="1:11">
      <c r="A364" s="187">
        <v>21508</v>
      </c>
      <c r="B364" s="192" t="s">
        <v>378</v>
      </c>
      <c r="C364" s="237">
        <v>0</v>
      </c>
      <c r="D364" s="189">
        <v>25263</v>
      </c>
      <c r="E364" s="189">
        <v>0</v>
      </c>
      <c r="F364" s="232"/>
      <c r="G364" s="232">
        <f t="shared" si="15"/>
        <v>0</v>
      </c>
      <c r="H364" s="175" t="e" cm="1">
        <f t="array" ref="H364">_xlfn.XLOOKUP(A364,#REF!,#REF!)</f>
        <v>#REF!</v>
      </c>
      <c r="K364" s="175">
        <f t="shared" si="16"/>
        <v>5</v>
      </c>
    </row>
    <row r="365" s="175" customFormat="1" hidden="1" spans="1:11">
      <c r="A365" s="187">
        <v>2150899</v>
      </c>
      <c r="B365" s="192" t="s">
        <v>379</v>
      </c>
      <c r="C365" s="237">
        <v>0</v>
      </c>
      <c r="D365" s="189">
        <v>25263</v>
      </c>
      <c r="E365" s="189">
        <v>0</v>
      </c>
      <c r="F365" s="232"/>
      <c r="G365" s="232">
        <f t="shared" si="15"/>
        <v>0</v>
      </c>
      <c r="H365" s="175" t="e" cm="1">
        <f t="array" ref="H365">_xlfn.XLOOKUP(A365,#REF!,#REF!)</f>
        <v>#REF!</v>
      </c>
      <c r="K365" s="175">
        <f t="shared" si="16"/>
        <v>7</v>
      </c>
    </row>
    <row r="366" s="175" customFormat="1" spans="1:11">
      <c r="A366" s="187">
        <v>21599</v>
      </c>
      <c r="B366" s="192" t="s">
        <v>380</v>
      </c>
      <c r="C366" s="237">
        <v>0</v>
      </c>
      <c r="D366" s="189">
        <v>668</v>
      </c>
      <c r="E366" s="189">
        <v>354</v>
      </c>
      <c r="F366" s="232"/>
      <c r="G366" s="232">
        <f t="shared" si="15"/>
        <v>0.529940119760479</v>
      </c>
      <c r="H366" s="175" t="e" cm="1">
        <f t="array" ref="H366">_xlfn.XLOOKUP(A366,#REF!,#REF!)</f>
        <v>#REF!</v>
      </c>
      <c r="K366" s="175">
        <f t="shared" si="16"/>
        <v>5</v>
      </c>
    </row>
    <row r="367" s="175" customFormat="1" hidden="1" spans="1:11">
      <c r="A367" s="187">
        <v>2159999</v>
      </c>
      <c r="B367" s="192" t="s">
        <v>380</v>
      </c>
      <c r="C367" s="237">
        <v>0</v>
      </c>
      <c r="D367" s="189">
        <v>668</v>
      </c>
      <c r="E367" s="189">
        <v>354</v>
      </c>
      <c r="F367" s="232"/>
      <c r="G367" s="232">
        <f t="shared" si="15"/>
        <v>0.529940119760479</v>
      </c>
      <c r="H367" s="175" t="e" cm="1">
        <f t="array" ref="H367">_xlfn.XLOOKUP(A367,#REF!,#REF!)</f>
        <v>#REF!</v>
      </c>
      <c r="K367" s="175">
        <f t="shared" si="16"/>
        <v>7</v>
      </c>
    </row>
    <row r="368" s="175" customFormat="1" spans="1:11">
      <c r="A368" s="187">
        <v>216</v>
      </c>
      <c r="B368" s="192" t="s">
        <v>381</v>
      </c>
      <c r="C368" s="237">
        <v>149</v>
      </c>
      <c r="D368" s="189">
        <v>462</v>
      </c>
      <c r="E368" s="189">
        <v>293</v>
      </c>
      <c r="F368" s="232">
        <f>E368/C368</f>
        <v>1.96644295302013</v>
      </c>
      <c r="G368" s="232">
        <f t="shared" si="15"/>
        <v>0.634199134199134</v>
      </c>
      <c r="H368" s="175" t="e" cm="1">
        <f t="array" ref="H368">_xlfn.XLOOKUP(A368,#REF!,#REF!)</f>
        <v>#REF!</v>
      </c>
      <c r="K368" s="175">
        <f t="shared" si="16"/>
        <v>3</v>
      </c>
    </row>
    <row r="369" s="175" customFormat="1" spans="1:11">
      <c r="A369" s="187">
        <v>21602</v>
      </c>
      <c r="B369" s="192" t="s">
        <v>382</v>
      </c>
      <c r="C369" s="237">
        <v>149</v>
      </c>
      <c r="D369" s="189">
        <v>188</v>
      </c>
      <c r="E369" s="189">
        <v>241</v>
      </c>
      <c r="F369" s="232">
        <f>E369/C369</f>
        <v>1.61744966442953</v>
      </c>
      <c r="G369" s="232">
        <f t="shared" si="15"/>
        <v>1.28191489361702</v>
      </c>
      <c r="H369" s="175" t="e" cm="1">
        <f t="array" ref="H369">_xlfn.XLOOKUP(A369,#REF!,#REF!)</f>
        <v>#REF!</v>
      </c>
      <c r="K369" s="175">
        <f t="shared" si="16"/>
        <v>5</v>
      </c>
    </row>
    <row r="370" s="175" customFormat="1" hidden="1" spans="1:11">
      <c r="A370" s="187">
        <v>2160201</v>
      </c>
      <c r="B370" s="192" t="s">
        <v>91</v>
      </c>
      <c r="C370" s="237">
        <v>120</v>
      </c>
      <c r="D370" s="189">
        <v>107</v>
      </c>
      <c r="E370" s="189">
        <v>118</v>
      </c>
      <c r="F370" s="232">
        <f>E370/C370</f>
        <v>0.983333333333333</v>
      </c>
      <c r="G370" s="232">
        <f t="shared" si="15"/>
        <v>1.10280373831776</v>
      </c>
      <c r="H370" s="175" t="e" cm="1">
        <f t="array" ref="H370">_xlfn.XLOOKUP(A370,#REF!,#REF!)</f>
        <v>#REF!</v>
      </c>
      <c r="K370" s="175">
        <f t="shared" si="16"/>
        <v>7</v>
      </c>
    </row>
    <row r="371" s="175" customFormat="1" hidden="1" spans="1:11">
      <c r="A371" s="187">
        <v>2160299</v>
      </c>
      <c r="B371" s="192" t="s">
        <v>383</v>
      </c>
      <c r="C371" s="237">
        <v>29</v>
      </c>
      <c r="D371" s="189">
        <v>81</v>
      </c>
      <c r="E371" s="189">
        <v>123</v>
      </c>
      <c r="F371" s="232">
        <f>E371/C371</f>
        <v>4.24137931034483</v>
      </c>
      <c r="G371" s="232">
        <f t="shared" si="15"/>
        <v>1.51851851851852</v>
      </c>
      <c r="H371" s="175" t="e" cm="1">
        <f t="array" ref="H371">_xlfn.XLOOKUP(A371,#REF!,#REF!)</f>
        <v>#REF!</v>
      </c>
      <c r="K371" s="175">
        <f t="shared" si="16"/>
        <v>7</v>
      </c>
    </row>
    <row r="372" s="175" customFormat="1" spans="1:11">
      <c r="A372" s="187">
        <v>21606</v>
      </c>
      <c r="B372" s="192" t="s">
        <v>384</v>
      </c>
      <c r="C372" s="237">
        <v>0</v>
      </c>
      <c r="D372" s="189">
        <v>274</v>
      </c>
      <c r="E372" s="189">
        <v>52</v>
      </c>
      <c r="F372" s="232"/>
      <c r="G372" s="232">
        <f t="shared" si="15"/>
        <v>0.18978102189781</v>
      </c>
      <c r="H372" s="175" t="e" cm="1">
        <f t="array" ref="H372">_xlfn.XLOOKUP(A372,#REF!,#REF!)</f>
        <v>#REF!</v>
      </c>
      <c r="K372" s="175">
        <f t="shared" si="16"/>
        <v>5</v>
      </c>
    </row>
    <row r="373" s="175" customFormat="1" hidden="1" spans="1:11">
      <c r="A373" s="187">
        <v>2160699</v>
      </c>
      <c r="B373" s="192" t="s">
        <v>385</v>
      </c>
      <c r="C373" s="237">
        <v>0</v>
      </c>
      <c r="D373" s="189">
        <v>274</v>
      </c>
      <c r="E373" s="189">
        <v>52</v>
      </c>
      <c r="F373" s="232"/>
      <c r="G373" s="232">
        <f t="shared" si="15"/>
        <v>0.18978102189781</v>
      </c>
      <c r="H373" s="175" t="e" cm="1">
        <f t="array" ref="H373">_xlfn.XLOOKUP(A373,#REF!,#REF!)</f>
        <v>#REF!</v>
      </c>
      <c r="K373" s="175">
        <f t="shared" si="16"/>
        <v>7</v>
      </c>
    </row>
    <row r="374" s="175" customFormat="1" spans="1:11">
      <c r="A374" s="187">
        <v>217</v>
      </c>
      <c r="B374" s="192" t="s">
        <v>386</v>
      </c>
      <c r="C374" s="237">
        <v>0</v>
      </c>
      <c r="D374" s="189">
        <v>3835</v>
      </c>
      <c r="E374" s="189">
        <v>0</v>
      </c>
      <c r="F374" s="232"/>
      <c r="G374" s="232"/>
      <c r="H374" s="175" t="e" cm="1">
        <f t="array" ref="H374">_xlfn.XLOOKUP(A374,#REF!,#REF!)</f>
        <v>#REF!</v>
      </c>
      <c r="K374" s="175">
        <f t="shared" si="16"/>
        <v>3</v>
      </c>
    </row>
    <row r="375" s="175" customFormat="1" spans="1:11">
      <c r="A375" s="187">
        <v>21799</v>
      </c>
      <c r="B375" s="192" t="s">
        <v>387</v>
      </c>
      <c r="C375" s="237">
        <v>0</v>
      </c>
      <c r="D375" s="189">
        <v>3835</v>
      </c>
      <c r="E375" s="189">
        <v>0</v>
      </c>
      <c r="F375" s="232"/>
      <c r="G375" s="232"/>
      <c r="H375" s="175" t="e" cm="1">
        <f t="array" ref="H375">_xlfn.XLOOKUP(A375,#REF!,#REF!)</f>
        <v>#REF!</v>
      </c>
      <c r="K375" s="175">
        <f t="shared" si="16"/>
        <v>5</v>
      </c>
    </row>
    <row r="376" s="175" customFormat="1" hidden="1" spans="1:11">
      <c r="A376" s="187">
        <v>2179999</v>
      </c>
      <c r="B376" s="192" t="s">
        <v>387</v>
      </c>
      <c r="C376" s="237">
        <v>0</v>
      </c>
      <c r="D376" s="189">
        <v>3835</v>
      </c>
      <c r="E376" s="189">
        <v>0</v>
      </c>
      <c r="F376" s="232"/>
      <c r="G376" s="232"/>
      <c r="H376" s="175" t="e" cm="1">
        <f t="array" ref="H376">_xlfn.XLOOKUP(A376,#REF!,#REF!)</f>
        <v>#REF!</v>
      </c>
      <c r="K376" s="175">
        <f t="shared" si="16"/>
        <v>7</v>
      </c>
    </row>
    <row r="377" s="175" customFormat="1" spans="1:11">
      <c r="A377" s="187">
        <v>220</v>
      </c>
      <c r="B377" s="192" t="s">
        <v>388</v>
      </c>
      <c r="C377" s="237">
        <v>1492</v>
      </c>
      <c r="D377" s="189">
        <v>2515</v>
      </c>
      <c r="E377" s="189">
        <v>1450</v>
      </c>
      <c r="F377" s="232">
        <f>E377/C377</f>
        <v>0.971849865951743</v>
      </c>
      <c r="G377" s="232">
        <f t="shared" ref="G377:G393" si="17">E377/D377</f>
        <v>0.576540755467197</v>
      </c>
      <c r="H377" s="175" t="e" cm="1">
        <f t="array" ref="H377">_xlfn.XLOOKUP(A377,#REF!,#REF!)</f>
        <v>#REF!</v>
      </c>
      <c r="K377" s="175">
        <f t="shared" si="16"/>
        <v>3</v>
      </c>
    </row>
    <row r="378" s="175" customFormat="1" spans="1:11">
      <c r="A378" s="187">
        <v>22001</v>
      </c>
      <c r="B378" s="192" t="s">
        <v>389</v>
      </c>
      <c r="C378" s="237">
        <v>1485</v>
      </c>
      <c r="D378" s="189">
        <v>2457</v>
      </c>
      <c r="E378" s="189">
        <v>1450</v>
      </c>
      <c r="F378" s="232">
        <f>E378/C378</f>
        <v>0.976430976430976</v>
      </c>
      <c r="G378" s="232">
        <f t="shared" si="17"/>
        <v>0.59015059015059</v>
      </c>
      <c r="H378" s="175" t="e" cm="1">
        <f t="array" ref="H378">_xlfn.XLOOKUP(A378,#REF!,#REF!)</f>
        <v>#REF!</v>
      </c>
      <c r="K378" s="175">
        <f t="shared" si="16"/>
        <v>5</v>
      </c>
    </row>
    <row r="379" s="175" customFormat="1" hidden="1" spans="1:11">
      <c r="A379" s="187">
        <v>2200101</v>
      </c>
      <c r="B379" s="192" t="s">
        <v>91</v>
      </c>
      <c r="C379" s="237">
        <v>188</v>
      </c>
      <c r="D379" s="189">
        <v>135</v>
      </c>
      <c r="E379" s="189">
        <v>173</v>
      </c>
      <c r="F379" s="232">
        <f>E379/C379</f>
        <v>0.920212765957447</v>
      </c>
      <c r="G379" s="232">
        <f t="shared" si="17"/>
        <v>1.28148148148148</v>
      </c>
      <c r="H379" s="175" t="e" cm="1">
        <f t="array" ref="H379">_xlfn.XLOOKUP(A379,#REF!,#REF!)</f>
        <v>#REF!</v>
      </c>
      <c r="K379" s="175">
        <f t="shared" si="16"/>
        <v>7</v>
      </c>
    </row>
    <row r="380" s="175" customFormat="1" hidden="1" spans="1:11">
      <c r="A380" s="187">
        <v>2200106</v>
      </c>
      <c r="B380" s="192" t="s">
        <v>390</v>
      </c>
      <c r="C380" s="237">
        <v>0</v>
      </c>
      <c r="D380" s="189">
        <v>136</v>
      </c>
      <c r="E380" s="189">
        <v>0</v>
      </c>
      <c r="F380" s="232"/>
      <c r="G380" s="232">
        <f t="shared" si="17"/>
        <v>0</v>
      </c>
      <c r="H380" s="175" t="e" cm="1">
        <f t="array" ref="H380">_xlfn.XLOOKUP(A380,#REF!,#REF!)</f>
        <v>#REF!</v>
      </c>
      <c r="K380" s="175">
        <f t="shared" si="16"/>
        <v>7</v>
      </c>
    </row>
    <row r="381" s="175" customFormat="1" hidden="1" spans="1:11">
      <c r="A381" s="187">
        <v>2200150</v>
      </c>
      <c r="B381" s="192" t="s">
        <v>99</v>
      </c>
      <c r="C381" s="237">
        <v>1194</v>
      </c>
      <c r="D381" s="189">
        <v>1132</v>
      </c>
      <c r="E381" s="189">
        <v>1239</v>
      </c>
      <c r="F381" s="232">
        <f t="shared" ref="F381:F387" si="18">E381/C381</f>
        <v>1.03768844221106</v>
      </c>
      <c r="G381" s="232">
        <f t="shared" si="17"/>
        <v>1.09452296819788</v>
      </c>
      <c r="H381" s="175" t="e" cm="1">
        <f t="array" ref="H381">_xlfn.XLOOKUP(A381,#REF!,#REF!)</f>
        <v>#REF!</v>
      </c>
      <c r="K381" s="175">
        <f t="shared" si="16"/>
        <v>7</v>
      </c>
    </row>
    <row r="382" s="175" customFormat="1" hidden="1" spans="1:11">
      <c r="A382" s="187">
        <v>2200199</v>
      </c>
      <c r="B382" s="192" t="s">
        <v>391</v>
      </c>
      <c r="C382" s="237">
        <v>103</v>
      </c>
      <c r="D382" s="189">
        <v>1054</v>
      </c>
      <c r="E382" s="189">
        <v>38</v>
      </c>
      <c r="F382" s="232">
        <f t="shared" si="18"/>
        <v>0.368932038834951</v>
      </c>
      <c r="G382" s="232">
        <f t="shared" si="17"/>
        <v>0.0360531309297913</v>
      </c>
      <c r="H382" s="175" t="e" cm="1">
        <f t="array" ref="H382">_xlfn.XLOOKUP(A382,#REF!,#REF!)</f>
        <v>#REF!</v>
      </c>
      <c r="K382" s="175">
        <f t="shared" si="16"/>
        <v>7</v>
      </c>
    </row>
    <row r="383" s="175" customFormat="1" spans="1:11">
      <c r="A383" s="187">
        <v>22005</v>
      </c>
      <c r="B383" s="192" t="s">
        <v>392</v>
      </c>
      <c r="C383" s="237">
        <v>7</v>
      </c>
      <c r="D383" s="189">
        <v>58</v>
      </c>
      <c r="E383" s="189">
        <v>0</v>
      </c>
      <c r="F383" s="232">
        <f t="shared" si="18"/>
        <v>0</v>
      </c>
      <c r="G383" s="232">
        <f t="shared" si="17"/>
        <v>0</v>
      </c>
      <c r="H383" s="175" t="e" cm="1">
        <f t="array" ref="H383">_xlfn.XLOOKUP(A383,#REF!,#REF!)</f>
        <v>#REF!</v>
      </c>
      <c r="K383" s="175">
        <f t="shared" si="16"/>
        <v>5</v>
      </c>
    </row>
    <row r="384" s="175" customFormat="1" hidden="1" spans="1:11">
      <c r="A384" s="187">
        <v>2200504</v>
      </c>
      <c r="B384" s="192" t="s">
        <v>393</v>
      </c>
      <c r="C384" s="237">
        <v>7</v>
      </c>
      <c r="D384" s="189">
        <v>58</v>
      </c>
      <c r="E384" s="189">
        <v>0</v>
      </c>
      <c r="F384" s="232">
        <f t="shared" si="18"/>
        <v>0</v>
      </c>
      <c r="G384" s="232">
        <f t="shared" si="17"/>
        <v>0</v>
      </c>
      <c r="H384" s="175" t="e" cm="1">
        <f t="array" ref="H384">_xlfn.XLOOKUP(A384,#REF!,#REF!)</f>
        <v>#REF!</v>
      </c>
      <c r="K384" s="175">
        <f t="shared" si="16"/>
        <v>7</v>
      </c>
    </row>
    <row r="385" s="175" customFormat="1" spans="1:11">
      <c r="A385" s="187">
        <v>221</v>
      </c>
      <c r="B385" s="192" t="s">
        <v>394</v>
      </c>
      <c r="C385" s="237">
        <v>17011</v>
      </c>
      <c r="D385" s="189">
        <v>30228</v>
      </c>
      <c r="E385" s="189">
        <v>27385</v>
      </c>
      <c r="F385" s="232">
        <f t="shared" si="18"/>
        <v>1.60984069131738</v>
      </c>
      <c r="G385" s="232">
        <f t="shared" si="17"/>
        <v>0.905948127563848</v>
      </c>
      <c r="H385" s="175" t="e" cm="1">
        <f t="array" ref="H385">_xlfn.XLOOKUP(A385,#REF!,#REF!)</f>
        <v>#REF!</v>
      </c>
      <c r="K385" s="175">
        <f t="shared" si="16"/>
        <v>3</v>
      </c>
    </row>
    <row r="386" s="175" customFormat="1" spans="1:11">
      <c r="A386" s="187">
        <v>22101</v>
      </c>
      <c r="B386" s="192" t="s">
        <v>395</v>
      </c>
      <c r="C386" s="237">
        <v>5233</v>
      </c>
      <c r="D386" s="189">
        <v>17302</v>
      </c>
      <c r="E386" s="189">
        <v>14251</v>
      </c>
      <c r="F386" s="232">
        <f t="shared" si="18"/>
        <v>2.72329447735525</v>
      </c>
      <c r="G386" s="232">
        <f t="shared" si="17"/>
        <v>0.823662004392556</v>
      </c>
      <c r="H386" s="175" t="e" cm="1">
        <f t="array" ref="H386">_xlfn.XLOOKUP(A386,#REF!,#REF!)</f>
        <v>#REF!</v>
      </c>
      <c r="K386" s="175">
        <f t="shared" si="16"/>
        <v>5</v>
      </c>
    </row>
    <row r="387" s="175" customFormat="1" hidden="1" spans="1:11">
      <c r="A387" s="187">
        <v>2210103</v>
      </c>
      <c r="B387" s="192" t="s">
        <v>396</v>
      </c>
      <c r="C387" s="237">
        <v>5233</v>
      </c>
      <c r="D387" s="189">
        <v>14875</v>
      </c>
      <c r="E387" s="189">
        <v>8603</v>
      </c>
      <c r="F387" s="232">
        <f t="shared" si="18"/>
        <v>1.64399006306134</v>
      </c>
      <c r="G387" s="232">
        <f t="shared" si="17"/>
        <v>0.578352941176471</v>
      </c>
      <c r="H387" s="175" t="e" cm="1">
        <f t="array" ref="H387">_xlfn.XLOOKUP(A387,#REF!,#REF!)</f>
        <v>#REF!</v>
      </c>
      <c r="K387" s="175">
        <f t="shared" si="16"/>
        <v>7</v>
      </c>
    </row>
    <row r="388" s="175" customFormat="1" hidden="1" spans="1:11">
      <c r="A388" s="187">
        <v>2210105</v>
      </c>
      <c r="B388" s="192" t="s">
        <v>397</v>
      </c>
      <c r="C388" s="237">
        <v>0</v>
      </c>
      <c r="D388" s="189">
        <v>537</v>
      </c>
      <c r="E388" s="189">
        <v>317</v>
      </c>
      <c r="F388" s="232"/>
      <c r="G388" s="232">
        <f t="shared" si="17"/>
        <v>0.590316573556797</v>
      </c>
      <c r="H388" s="175" t="e" cm="1">
        <f t="array" ref="H388">_xlfn.XLOOKUP(A388,#REF!,#REF!)</f>
        <v>#REF!</v>
      </c>
      <c r="K388" s="175">
        <f t="shared" si="16"/>
        <v>7</v>
      </c>
    </row>
    <row r="389" s="175" customFormat="1" spans="1:11">
      <c r="A389" s="187">
        <v>2210106</v>
      </c>
      <c r="B389" s="192" t="s">
        <v>398</v>
      </c>
      <c r="C389" s="237">
        <v>0</v>
      </c>
      <c r="D389" s="189">
        <v>304</v>
      </c>
      <c r="E389" s="189">
        <v>2</v>
      </c>
      <c r="F389" s="232"/>
      <c r="G389" s="232">
        <f t="shared" si="17"/>
        <v>0.00657894736842105</v>
      </c>
      <c r="H389" s="175" t="e" cm="1">
        <f t="array" ref="H389">_xlfn.XLOOKUP(A389,#REF!,#REF!)</f>
        <v>#REF!</v>
      </c>
      <c r="K389" s="175">
        <f t="shared" si="16"/>
        <v>7</v>
      </c>
    </row>
    <row r="390" s="175" customFormat="1" spans="1:11">
      <c r="A390" s="187">
        <v>2210107</v>
      </c>
      <c r="B390" s="192" t="s">
        <v>399</v>
      </c>
      <c r="C390" s="237">
        <v>0</v>
      </c>
      <c r="D390" s="189">
        <v>17</v>
      </c>
      <c r="E390" s="189">
        <v>7</v>
      </c>
      <c r="F390" s="232"/>
      <c r="G390" s="232">
        <f t="shared" si="17"/>
        <v>0.411764705882353</v>
      </c>
      <c r="H390" s="175" t="e" cm="1">
        <f t="array" ref="H390">_xlfn.XLOOKUP(A390,#REF!,#REF!)</f>
        <v>#REF!</v>
      </c>
      <c r="K390" s="175">
        <f t="shared" si="16"/>
        <v>7</v>
      </c>
    </row>
    <row r="391" s="175" customFormat="1" hidden="1" spans="1:11">
      <c r="A391" s="187">
        <v>2210108</v>
      </c>
      <c r="B391" s="192" t="s">
        <v>400</v>
      </c>
      <c r="C391" s="237">
        <v>0</v>
      </c>
      <c r="D391" s="189">
        <v>1473</v>
      </c>
      <c r="E391" s="189">
        <v>4981</v>
      </c>
      <c r="F391" s="232"/>
      <c r="G391" s="232">
        <f t="shared" si="17"/>
        <v>3.38153428377461</v>
      </c>
      <c r="H391" s="175" t="e" cm="1">
        <f t="array" ref="H391">_xlfn.XLOOKUP(A391,#REF!,#REF!)</f>
        <v>#REF!</v>
      </c>
      <c r="K391" s="175">
        <f t="shared" ref="K391:K429" si="19">LEN(A391)</f>
        <v>7</v>
      </c>
    </row>
    <row r="392" s="175" customFormat="1" spans="1:11">
      <c r="A392" s="187">
        <v>2210110</v>
      </c>
      <c r="B392" s="192" t="s">
        <v>401</v>
      </c>
      <c r="C392" s="237">
        <v>0</v>
      </c>
      <c r="D392" s="189">
        <v>61</v>
      </c>
      <c r="E392" s="189">
        <v>41</v>
      </c>
      <c r="F392" s="232"/>
      <c r="G392" s="232">
        <f t="shared" si="17"/>
        <v>0.672131147540984</v>
      </c>
      <c r="H392" s="175" t="e" cm="1">
        <f t="array" ref="H392">_xlfn.XLOOKUP(A392,#REF!,#REF!)</f>
        <v>#REF!</v>
      </c>
      <c r="K392" s="175">
        <f t="shared" si="19"/>
        <v>7</v>
      </c>
    </row>
    <row r="393" s="175" customFormat="1" hidden="1" spans="1:11">
      <c r="A393" s="187">
        <v>2210199</v>
      </c>
      <c r="B393" s="192" t="s">
        <v>402</v>
      </c>
      <c r="C393" s="237">
        <v>0</v>
      </c>
      <c r="D393" s="189">
        <v>35</v>
      </c>
      <c r="E393" s="189">
        <v>300</v>
      </c>
      <c r="F393" s="232"/>
      <c r="G393" s="232">
        <f t="shared" si="17"/>
        <v>8.57142857142857</v>
      </c>
      <c r="H393" s="175" t="e" cm="1">
        <f t="array" ref="H393">_xlfn.XLOOKUP(A393,#REF!,#REF!)</f>
        <v>#REF!</v>
      </c>
      <c r="K393" s="175">
        <f t="shared" si="19"/>
        <v>7</v>
      </c>
    </row>
    <row r="394" s="175" customFormat="1" spans="1:11">
      <c r="A394" s="187">
        <v>22102</v>
      </c>
      <c r="B394" s="192" t="s">
        <v>403</v>
      </c>
      <c r="C394" s="237">
        <v>11363</v>
      </c>
      <c r="D394" s="189">
        <v>9911</v>
      </c>
      <c r="E394" s="189">
        <v>11634</v>
      </c>
      <c r="F394" s="232">
        <f t="shared" ref="F394:F400" si="20">E394/C394</f>
        <v>1.02384933556279</v>
      </c>
      <c r="G394" s="232">
        <f t="shared" ref="G394:G429" si="21">E394/D394</f>
        <v>1.17384724043992</v>
      </c>
      <c r="H394" s="175" t="e" cm="1">
        <f t="array" ref="H394">_xlfn.XLOOKUP(A394,#REF!,#REF!)</f>
        <v>#REF!</v>
      </c>
      <c r="K394" s="175">
        <f t="shared" si="19"/>
        <v>5</v>
      </c>
    </row>
    <row r="395" s="175" customFormat="1" hidden="1" spans="1:11">
      <c r="A395" s="187">
        <v>2210201</v>
      </c>
      <c r="B395" s="192" t="s">
        <v>404</v>
      </c>
      <c r="C395" s="237">
        <v>11363</v>
      </c>
      <c r="D395" s="189">
        <v>9911</v>
      </c>
      <c r="E395" s="189">
        <v>11634</v>
      </c>
      <c r="F395" s="232">
        <f t="shared" si="20"/>
        <v>1.02384933556279</v>
      </c>
      <c r="G395" s="232">
        <f t="shared" si="21"/>
        <v>1.17384724043992</v>
      </c>
      <c r="H395" s="175" t="e" cm="1">
        <f t="array" ref="H395">_xlfn.XLOOKUP(A395,#REF!,#REF!)</f>
        <v>#REF!</v>
      </c>
      <c r="K395" s="175">
        <f t="shared" si="19"/>
        <v>7</v>
      </c>
    </row>
    <row r="396" s="175" customFormat="1" spans="1:11">
      <c r="A396" s="187">
        <v>22103</v>
      </c>
      <c r="B396" s="192" t="s">
        <v>405</v>
      </c>
      <c r="C396" s="237">
        <v>415</v>
      </c>
      <c r="D396" s="189">
        <v>3015</v>
      </c>
      <c r="E396" s="189">
        <v>1500</v>
      </c>
      <c r="F396" s="232">
        <f t="shared" si="20"/>
        <v>3.6144578313253</v>
      </c>
      <c r="G396" s="232">
        <f t="shared" si="21"/>
        <v>0.497512437810945</v>
      </c>
      <c r="H396" s="175" t="e" cm="1">
        <f t="array" ref="H396">_xlfn.XLOOKUP(A396,#REF!,#REF!)</f>
        <v>#REF!</v>
      </c>
      <c r="K396" s="175">
        <f t="shared" si="19"/>
        <v>5</v>
      </c>
    </row>
    <row r="397" s="175" customFormat="1" hidden="1" spans="1:11">
      <c r="A397" s="187">
        <v>2210399</v>
      </c>
      <c r="B397" s="192" t="s">
        <v>406</v>
      </c>
      <c r="C397" s="237">
        <v>415</v>
      </c>
      <c r="D397" s="189">
        <v>3015</v>
      </c>
      <c r="E397" s="189">
        <v>1500</v>
      </c>
      <c r="F397" s="232">
        <f t="shared" si="20"/>
        <v>3.6144578313253</v>
      </c>
      <c r="G397" s="232">
        <f t="shared" si="21"/>
        <v>0.497512437810945</v>
      </c>
      <c r="H397" s="175" t="e" cm="1">
        <f t="array" ref="H397">_xlfn.XLOOKUP(A397,#REF!,#REF!)</f>
        <v>#REF!</v>
      </c>
      <c r="K397" s="175">
        <f t="shared" si="19"/>
        <v>7</v>
      </c>
    </row>
    <row r="398" s="175" customFormat="1" spans="1:11">
      <c r="A398" s="187">
        <v>224</v>
      </c>
      <c r="B398" s="192" t="s">
        <v>407</v>
      </c>
      <c r="C398" s="237">
        <v>879</v>
      </c>
      <c r="D398" s="189">
        <v>2936</v>
      </c>
      <c r="E398" s="189">
        <v>2218</v>
      </c>
      <c r="F398" s="232">
        <f t="shared" si="20"/>
        <v>2.52332195676906</v>
      </c>
      <c r="G398" s="232">
        <f t="shared" si="21"/>
        <v>0.755449591280654</v>
      </c>
      <c r="H398" s="175" t="e" cm="1">
        <f t="array" ref="H398">_xlfn.XLOOKUP(A398,#REF!,#REF!)</f>
        <v>#REF!</v>
      </c>
      <c r="K398" s="175">
        <f t="shared" si="19"/>
        <v>3</v>
      </c>
    </row>
    <row r="399" s="175" customFormat="1" spans="1:11">
      <c r="A399" s="187">
        <v>22401</v>
      </c>
      <c r="B399" s="192" t="s">
        <v>408</v>
      </c>
      <c r="C399" s="237">
        <v>830</v>
      </c>
      <c r="D399" s="189">
        <v>1086</v>
      </c>
      <c r="E399" s="189">
        <v>841</v>
      </c>
      <c r="F399" s="232">
        <f t="shared" si="20"/>
        <v>1.01325301204819</v>
      </c>
      <c r="G399" s="232">
        <f t="shared" si="21"/>
        <v>0.774401473296501</v>
      </c>
      <c r="H399" s="175" t="e" cm="1">
        <f t="array" ref="H399">_xlfn.XLOOKUP(A399,#REF!,#REF!)</f>
        <v>#REF!</v>
      </c>
      <c r="K399" s="175">
        <f t="shared" si="19"/>
        <v>5</v>
      </c>
    </row>
    <row r="400" s="175" customFormat="1" hidden="1" spans="1:11">
      <c r="A400" s="187">
        <v>2240101</v>
      </c>
      <c r="B400" s="192" t="s">
        <v>91</v>
      </c>
      <c r="C400" s="237">
        <v>302</v>
      </c>
      <c r="D400" s="189">
        <v>169</v>
      </c>
      <c r="E400" s="189">
        <v>169</v>
      </c>
      <c r="F400" s="232">
        <f t="shared" si="20"/>
        <v>0.559602649006622</v>
      </c>
      <c r="G400" s="232">
        <f t="shared" si="21"/>
        <v>1</v>
      </c>
      <c r="H400" s="175" t="e" cm="1">
        <f t="array" ref="H400">_xlfn.XLOOKUP(A400,#REF!,#REF!)</f>
        <v>#REF!</v>
      </c>
      <c r="K400" s="175">
        <f t="shared" si="19"/>
        <v>7</v>
      </c>
    </row>
    <row r="401" s="175" customFormat="1" hidden="1" spans="1:11">
      <c r="A401" s="187">
        <v>2240104</v>
      </c>
      <c r="B401" s="192" t="s">
        <v>409</v>
      </c>
      <c r="C401" s="237">
        <v>0</v>
      </c>
      <c r="D401" s="189">
        <v>5</v>
      </c>
      <c r="E401" s="189">
        <v>0</v>
      </c>
      <c r="F401" s="232"/>
      <c r="G401" s="232">
        <f t="shared" si="21"/>
        <v>0</v>
      </c>
      <c r="H401" s="175" t="e" cm="1">
        <f t="array" ref="H401">_xlfn.XLOOKUP(A401,#REF!,#REF!)</f>
        <v>#REF!</v>
      </c>
      <c r="K401" s="175">
        <f t="shared" si="19"/>
        <v>7</v>
      </c>
    </row>
    <row r="402" s="175" customFormat="1" hidden="1" spans="1:11">
      <c r="A402" s="187">
        <v>2240106</v>
      </c>
      <c r="B402" s="192" t="s">
        <v>410</v>
      </c>
      <c r="C402" s="237">
        <v>368</v>
      </c>
      <c r="D402" s="189">
        <v>828</v>
      </c>
      <c r="E402" s="189">
        <v>399</v>
      </c>
      <c r="F402" s="232">
        <f>E402/C402</f>
        <v>1.08423913043478</v>
      </c>
      <c r="G402" s="232">
        <f t="shared" si="21"/>
        <v>0.481884057971014</v>
      </c>
      <c r="H402" s="175" t="e" cm="1">
        <f t="array" ref="H402">_xlfn.XLOOKUP(A402,#REF!,#REF!)</f>
        <v>#REF!</v>
      </c>
      <c r="K402" s="175">
        <f t="shared" si="19"/>
        <v>7</v>
      </c>
    </row>
    <row r="403" s="175" customFormat="1" hidden="1" spans="1:11">
      <c r="A403" s="187">
        <v>2240150</v>
      </c>
      <c r="B403" s="192" t="s">
        <v>99</v>
      </c>
      <c r="C403" s="237">
        <v>98</v>
      </c>
      <c r="D403" s="189">
        <v>23</v>
      </c>
      <c r="E403" s="189">
        <v>218</v>
      </c>
      <c r="F403" s="232">
        <f>E403/C403</f>
        <v>2.22448979591837</v>
      </c>
      <c r="G403" s="232">
        <f t="shared" si="21"/>
        <v>9.47826086956522</v>
      </c>
      <c r="H403" s="175" t="e" cm="1">
        <f t="array" ref="H403">_xlfn.XLOOKUP(A403,#REF!,#REF!)</f>
        <v>#REF!</v>
      </c>
      <c r="K403" s="175">
        <f t="shared" si="19"/>
        <v>7</v>
      </c>
    </row>
    <row r="404" s="175" customFormat="1" hidden="1" spans="1:11">
      <c r="A404" s="187">
        <v>2240199</v>
      </c>
      <c r="B404" s="192" t="s">
        <v>411</v>
      </c>
      <c r="C404" s="237">
        <v>62</v>
      </c>
      <c r="D404" s="189">
        <v>61</v>
      </c>
      <c r="E404" s="189">
        <v>55</v>
      </c>
      <c r="F404" s="232">
        <f>E404/C404</f>
        <v>0.887096774193548</v>
      </c>
      <c r="G404" s="232">
        <f t="shared" si="21"/>
        <v>0.901639344262295</v>
      </c>
      <c r="H404" s="175" t="e" cm="1">
        <f t="array" ref="H404">_xlfn.XLOOKUP(A404,#REF!,#REF!)</f>
        <v>#REF!</v>
      </c>
      <c r="K404" s="175">
        <f t="shared" si="19"/>
        <v>7</v>
      </c>
    </row>
    <row r="405" s="175" customFormat="1" spans="1:11">
      <c r="A405" s="187">
        <v>22402</v>
      </c>
      <c r="B405" s="192" t="s">
        <v>412</v>
      </c>
      <c r="C405" s="237">
        <v>49</v>
      </c>
      <c r="D405" s="189">
        <v>288</v>
      </c>
      <c r="E405" s="189">
        <v>525</v>
      </c>
      <c r="F405" s="232">
        <f>E405/C405</f>
        <v>10.7142857142857</v>
      </c>
      <c r="G405" s="232">
        <f t="shared" si="21"/>
        <v>1.82291666666667</v>
      </c>
      <c r="H405" s="175" t="e" cm="1">
        <f t="array" ref="H405">_xlfn.XLOOKUP(A405,#REF!,#REF!)</f>
        <v>#REF!</v>
      </c>
      <c r="K405" s="175">
        <f t="shared" si="19"/>
        <v>5</v>
      </c>
    </row>
    <row r="406" s="175" customFormat="1" hidden="1" spans="1:11">
      <c r="A406" s="187">
        <v>2240299</v>
      </c>
      <c r="B406" s="192" t="s">
        <v>413</v>
      </c>
      <c r="C406" s="237">
        <v>49</v>
      </c>
      <c r="D406" s="189">
        <v>288</v>
      </c>
      <c r="E406" s="189">
        <v>525</v>
      </c>
      <c r="F406" s="232">
        <f>E406/C406</f>
        <v>10.7142857142857</v>
      </c>
      <c r="G406" s="232">
        <f t="shared" si="21"/>
        <v>1.82291666666667</v>
      </c>
      <c r="H406" s="175" t="e" cm="1">
        <f t="array" ref="H406">_xlfn.XLOOKUP(A406,#REF!,#REF!)</f>
        <v>#REF!</v>
      </c>
      <c r="K406" s="175">
        <f t="shared" si="19"/>
        <v>7</v>
      </c>
    </row>
    <row r="407" s="175" customFormat="1" spans="1:11">
      <c r="A407" s="187">
        <v>22404</v>
      </c>
      <c r="B407" s="192" t="s">
        <v>414</v>
      </c>
      <c r="C407" s="237">
        <v>0</v>
      </c>
      <c r="D407" s="189">
        <v>185</v>
      </c>
      <c r="E407" s="189">
        <v>0</v>
      </c>
      <c r="F407" s="232"/>
      <c r="G407" s="232">
        <f t="shared" si="21"/>
        <v>0</v>
      </c>
      <c r="H407" s="175" t="e" cm="1">
        <f t="array" ref="H407">_xlfn.XLOOKUP(A407,#REF!,#REF!)</f>
        <v>#REF!</v>
      </c>
      <c r="K407" s="175">
        <f t="shared" si="19"/>
        <v>5</v>
      </c>
    </row>
    <row r="408" s="175" customFormat="1" hidden="1" spans="1:11">
      <c r="A408" s="187">
        <v>2240404</v>
      </c>
      <c r="B408" s="192" t="s">
        <v>415</v>
      </c>
      <c r="C408" s="237">
        <v>0</v>
      </c>
      <c r="D408" s="189">
        <v>185</v>
      </c>
      <c r="E408" s="189">
        <v>0</v>
      </c>
      <c r="F408" s="232"/>
      <c r="G408" s="232">
        <f t="shared" si="21"/>
        <v>0</v>
      </c>
      <c r="H408" s="175" t="e" cm="1">
        <f t="array" ref="H408">_xlfn.XLOOKUP(A408,#REF!,#REF!)</f>
        <v>#REF!</v>
      </c>
      <c r="K408" s="175">
        <f t="shared" si="19"/>
        <v>7</v>
      </c>
    </row>
    <row r="409" s="175" customFormat="1" spans="1:11">
      <c r="A409" s="187">
        <v>22406</v>
      </c>
      <c r="B409" s="192" t="s">
        <v>416</v>
      </c>
      <c r="C409" s="237">
        <v>0</v>
      </c>
      <c r="D409" s="189">
        <v>238</v>
      </c>
      <c r="E409" s="189">
        <v>827</v>
      </c>
      <c r="F409" s="232"/>
      <c r="G409" s="232">
        <f t="shared" si="21"/>
        <v>3.47478991596639</v>
      </c>
      <c r="H409" s="175" t="e" cm="1">
        <f t="array" ref="H409">_xlfn.XLOOKUP(A409,#REF!,#REF!)</f>
        <v>#REF!</v>
      </c>
      <c r="K409" s="175">
        <f t="shared" si="19"/>
        <v>5</v>
      </c>
    </row>
    <row r="410" s="175" customFormat="1" hidden="1" spans="1:11">
      <c r="A410" s="187">
        <v>2240601</v>
      </c>
      <c r="B410" s="192" t="s">
        <v>417</v>
      </c>
      <c r="C410" s="237">
        <v>0</v>
      </c>
      <c r="D410" s="189">
        <v>235</v>
      </c>
      <c r="E410" s="189">
        <v>827</v>
      </c>
      <c r="F410" s="232"/>
      <c r="G410" s="232">
        <f t="shared" si="21"/>
        <v>3.51914893617021</v>
      </c>
      <c r="H410" s="175" t="e" cm="1">
        <f t="array" ref="H410">_xlfn.XLOOKUP(A410,#REF!,#REF!)</f>
        <v>#REF!</v>
      </c>
      <c r="K410" s="175">
        <f t="shared" si="19"/>
        <v>7</v>
      </c>
    </row>
    <row r="411" s="175" customFormat="1" hidden="1" spans="1:11">
      <c r="A411" s="187">
        <v>2240699</v>
      </c>
      <c r="B411" s="192" t="s">
        <v>418</v>
      </c>
      <c r="C411" s="237">
        <v>0</v>
      </c>
      <c r="D411" s="189">
        <v>3</v>
      </c>
      <c r="E411" s="189">
        <v>0</v>
      </c>
      <c r="F411" s="232"/>
      <c r="G411" s="232">
        <f t="shared" si="21"/>
        <v>0</v>
      </c>
      <c r="H411" s="175" t="e" cm="1">
        <f t="array" ref="H411">_xlfn.XLOOKUP(A411,#REF!,#REF!)</f>
        <v>#REF!</v>
      </c>
      <c r="K411" s="175">
        <f t="shared" si="19"/>
        <v>7</v>
      </c>
    </row>
    <row r="412" s="175" customFormat="1" spans="1:11">
      <c r="A412" s="187">
        <v>22407</v>
      </c>
      <c r="B412" s="192" t="s">
        <v>419</v>
      </c>
      <c r="C412" s="237">
        <v>0</v>
      </c>
      <c r="D412" s="189">
        <v>1139</v>
      </c>
      <c r="E412" s="189">
        <v>25</v>
      </c>
      <c r="F412" s="232"/>
      <c r="G412" s="232">
        <f t="shared" si="21"/>
        <v>0.0219490781387182</v>
      </c>
      <c r="H412" s="175" t="e" cm="1">
        <f t="array" ref="H412">_xlfn.XLOOKUP(A412,#REF!,#REF!)</f>
        <v>#REF!</v>
      </c>
      <c r="K412" s="175">
        <f t="shared" si="19"/>
        <v>5</v>
      </c>
    </row>
    <row r="413" s="175" customFormat="1" hidden="1" spans="1:11">
      <c r="A413" s="187">
        <v>2240703</v>
      </c>
      <c r="B413" s="192" t="s">
        <v>420</v>
      </c>
      <c r="C413" s="237">
        <v>0</v>
      </c>
      <c r="D413" s="189">
        <v>1139</v>
      </c>
      <c r="E413" s="189">
        <v>25</v>
      </c>
      <c r="F413" s="232"/>
      <c r="G413" s="232">
        <f t="shared" si="21"/>
        <v>0.0219490781387182</v>
      </c>
      <c r="H413" s="175" t="e" cm="1">
        <f t="array" ref="H413">_xlfn.XLOOKUP(A413,#REF!,#REF!)</f>
        <v>#REF!</v>
      </c>
      <c r="K413" s="175">
        <f t="shared" si="19"/>
        <v>7</v>
      </c>
    </row>
    <row r="414" s="175" customFormat="1" hidden="1" spans="1:11">
      <c r="A414" s="187">
        <v>227</v>
      </c>
      <c r="B414" s="192" t="s">
        <v>421</v>
      </c>
      <c r="C414" s="237">
        <v>4000</v>
      </c>
      <c r="D414" s="189">
        <v>0</v>
      </c>
      <c r="E414" s="189">
        <v>4000</v>
      </c>
      <c r="F414" s="232">
        <f>E414/C414</f>
        <v>1</v>
      </c>
      <c r="G414" s="232"/>
      <c r="H414" s="175" t="e" cm="1">
        <f t="array" ref="H414">_xlfn.XLOOKUP(A414,#REF!,#REF!)</f>
        <v>#REF!</v>
      </c>
      <c r="K414" s="175">
        <f t="shared" si="19"/>
        <v>3</v>
      </c>
    </row>
    <row r="415" s="175" customFormat="1" spans="1:11">
      <c r="A415" s="187">
        <v>229</v>
      </c>
      <c r="B415" s="192" t="s">
        <v>422</v>
      </c>
      <c r="C415" s="237">
        <v>0</v>
      </c>
      <c r="D415" s="189">
        <v>1522</v>
      </c>
      <c r="E415" s="189">
        <v>2000</v>
      </c>
      <c r="F415" s="232"/>
      <c r="G415" s="232">
        <f t="shared" si="21"/>
        <v>1.31406044678055</v>
      </c>
      <c r="H415" s="175" t="e" cm="1">
        <f t="array" ref="H415">_xlfn.XLOOKUP(A415,#REF!,#REF!)</f>
        <v>#REF!</v>
      </c>
      <c r="K415" s="175">
        <f t="shared" si="19"/>
        <v>3</v>
      </c>
    </row>
    <row r="416" s="175" customFormat="1" spans="1:11">
      <c r="A416" s="187">
        <v>22999</v>
      </c>
      <c r="B416" s="192" t="s">
        <v>422</v>
      </c>
      <c r="C416" s="237">
        <v>0</v>
      </c>
      <c r="D416" s="189">
        <v>1522</v>
      </c>
      <c r="E416" s="189">
        <v>2000</v>
      </c>
      <c r="F416" s="232"/>
      <c r="G416" s="232">
        <f t="shared" si="21"/>
        <v>1.31406044678055</v>
      </c>
      <c r="H416" s="175" t="e" cm="1">
        <f t="array" ref="H416">_xlfn.XLOOKUP(A416,#REF!,#REF!)</f>
        <v>#REF!</v>
      </c>
      <c r="K416" s="175">
        <f t="shared" si="19"/>
        <v>5</v>
      </c>
    </row>
    <row r="417" s="175" customFormat="1" hidden="1" spans="1:11">
      <c r="A417" s="187">
        <v>2299999</v>
      </c>
      <c r="B417" s="192" t="s">
        <v>422</v>
      </c>
      <c r="C417" s="237">
        <v>0</v>
      </c>
      <c r="D417" s="189">
        <v>1522</v>
      </c>
      <c r="E417" s="189">
        <v>2000</v>
      </c>
      <c r="F417" s="232"/>
      <c r="G417" s="232">
        <f t="shared" si="21"/>
        <v>1.31406044678055</v>
      </c>
      <c r="H417" s="175" t="e" cm="1">
        <f t="array" ref="H417">_xlfn.XLOOKUP(A417,#REF!,#REF!)</f>
        <v>#REF!</v>
      </c>
      <c r="K417" s="175">
        <f t="shared" si="19"/>
        <v>7</v>
      </c>
    </row>
    <row r="418" s="175" customFormat="1" spans="1:11">
      <c r="A418" s="187">
        <v>231</v>
      </c>
      <c r="B418" s="192" t="s">
        <v>423</v>
      </c>
      <c r="C418" s="237">
        <v>0</v>
      </c>
      <c r="D418" s="189">
        <v>0</v>
      </c>
      <c r="E418" s="189">
        <v>2650</v>
      </c>
      <c r="F418" s="232"/>
      <c r="G418" s="232"/>
      <c r="H418" s="175" t="e" cm="1">
        <f t="array" ref="H418">_xlfn.XLOOKUP(A418,#REF!,#REF!)</f>
        <v>#REF!</v>
      </c>
      <c r="K418" s="175">
        <f t="shared" si="19"/>
        <v>3</v>
      </c>
    </row>
    <row r="419" s="175" customFormat="1" spans="1:11">
      <c r="A419" s="187">
        <v>23103</v>
      </c>
      <c r="B419" s="192" t="s">
        <v>424</v>
      </c>
      <c r="C419" s="237">
        <v>0</v>
      </c>
      <c r="D419" s="189">
        <v>0</v>
      </c>
      <c r="E419" s="189">
        <v>2650</v>
      </c>
      <c r="F419" s="232"/>
      <c r="G419" s="232"/>
      <c r="H419" s="175" t="e" cm="1">
        <f t="array" ref="H419">_xlfn.XLOOKUP(A419,#REF!,#REF!)</f>
        <v>#REF!</v>
      </c>
      <c r="K419" s="175">
        <f t="shared" si="19"/>
        <v>5</v>
      </c>
    </row>
    <row r="420" s="175" customFormat="1" spans="1:11">
      <c r="A420" s="187">
        <v>2310301</v>
      </c>
      <c r="B420" s="192" t="s">
        <v>425</v>
      </c>
      <c r="C420" s="237">
        <v>0</v>
      </c>
      <c r="D420" s="189">
        <v>0</v>
      </c>
      <c r="E420" s="189">
        <v>450</v>
      </c>
      <c r="F420" s="232"/>
      <c r="G420" s="232"/>
      <c r="H420" s="175" t="e" cm="1">
        <f t="array" ref="H420">_xlfn.XLOOKUP(A420,#REF!,#REF!)</f>
        <v>#REF!</v>
      </c>
      <c r="K420" s="175">
        <f t="shared" si="19"/>
        <v>7</v>
      </c>
    </row>
    <row r="421" s="175" customFormat="1" spans="1:11">
      <c r="A421" s="187">
        <v>2310303</v>
      </c>
      <c r="B421" s="192" t="s">
        <v>426</v>
      </c>
      <c r="C421" s="237">
        <v>0</v>
      </c>
      <c r="D421" s="189">
        <v>0</v>
      </c>
      <c r="E421" s="189">
        <v>2200</v>
      </c>
      <c r="F421" s="232"/>
      <c r="G421" s="232"/>
      <c r="H421" s="175" t="e" cm="1">
        <f t="array" ref="H421">_xlfn.XLOOKUP(A421,#REF!,#REF!)</f>
        <v>#REF!</v>
      </c>
      <c r="K421" s="175">
        <f t="shared" si="19"/>
        <v>7</v>
      </c>
    </row>
    <row r="422" s="175" customFormat="1" spans="1:11">
      <c r="A422" s="187">
        <v>232</v>
      </c>
      <c r="B422" s="192" t="s">
        <v>427</v>
      </c>
      <c r="C422" s="237">
        <v>1000</v>
      </c>
      <c r="D422" s="189">
        <v>5085</v>
      </c>
      <c r="E422" s="189">
        <v>5500</v>
      </c>
      <c r="F422" s="232">
        <f>E422/C422</f>
        <v>5.5</v>
      </c>
      <c r="G422" s="232">
        <f t="shared" si="21"/>
        <v>1.08161258603736</v>
      </c>
      <c r="H422" s="175" t="e" cm="1">
        <f t="array" ref="H422">_xlfn.XLOOKUP(A422,#REF!,#REF!)</f>
        <v>#REF!</v>
      </c>
      <c r="K422" s="175">
        <f t="shared" si="19"/>
        <v>3</v>
      </c>
    </row>
    <row r="423" s="175" customFormat="1" spans="1:11">
      <c r="A423" s="187">
        <v>23203</v>
      </c>
      <c r="B423" s="192" t="s">
        <v>428</v>
      </c>
      <c r="C423" s="237">
        <v>1000</v>
      </c>
      <c r="D423" s="189">
        <v>5085</v>
      </c>
      <c r="E423" s="189">
        <v>5500</v>
      </c>
      <c r="F423" s="232">
        <f>E423/C423</f>
        <v>5.5</v>
      </c>
      <c r="G423" s="232">
        <f t="shared" si="21"/>
        <v>1.08161258603736</v>
      </c>
      <c r="H423" s="175" t="e" cm="1">
        <f t="array" ref="H423">_xlfn.XLOOKUP(A423,#REF!,#REF!)</f>
        <v>#REF!</v>
      </c>
      <c r="K423" s="175">
        <f t="shared" si="19"/>
        <v>5</v>
      </c>
    </row>
    <row r="424" s="175" customFormat="1" hidden="1" spans="1:11">
      <c r="A424" s="187">
        <v>2320301</v>
      </c>
      <c r="B424" s="192" t="s">
        <v>429</v>
      </c>
      <c r="C424" s="237">
        <v>0</v>
      </c>
      <c r="D424" s="189">
        <v>2583</v>
      </c>
      <c r="E424" s="189">
        <v>2500</v>
      </c>
      <c r="F424" s="232"/>
      <c r="G424" s="232">
        <f t="shared" si="21"/>
        <v>0.967866821525358</v>
      </c>
      <c r="H424" s="175" t="e" cm="1">
        <f t="array" ref="H424">_xlfn.XLOOKUP(A424,#REF!,#REF!)</f>
        <v>#REF!</v>
      </c>
      <c r="K424" s="175">
        <f t="shared" si="19"/>
        <v>7</v>
      </c>
    </row>
    <row r="425" s="175" customFormat="1" hidden="1" spans="1:11">
      <c r="A425" s="187">
        <v>2320302</v>
      </c>
      <c r="B425" s="192" t="s">
        <v>430</v>
      </c>
      <c r="C425" s="237">
        <v>0</v>
      </c>
      <c r="D425" s="189">
        <v>0</v>
      </c>
      <c r="E425" s="189">
        <v>200</v>
      </c>
      <c r="F425" s="232"/>
      <c r="G425" s="232"/>
      <c r="H425" s="175" t="e" cm="1">
        <f t="array" ref="H425">_xlfn.XLOOKUP(A425,#REF!,#REF!)</f>
        <v>#REF!</v>
      </c>
      <c r="K425" s="175">
        <f t="shared" si="19"/>
        <v>7</v>
      </c>
    </row>
    <row r="426" s="175" customFormat="1" hidden="1" spans="1:11">
      <c r="A426" s="187">
        <v>2320303</v>
      </c>
      <c r="B426" s="192" t="s">
        <v>431</v>
      </c>
      <c r="C426" s="237">
        <v>1000</v>
      </c>
      <c r="D426" s="189">
        <v>2502</v>
      </c>
      <c r="E426" s="189">
        <v>2800</v>
      </c>
      <c r="F426" s="232">
        <f>E426/C426</f>
        <v>2.8</v>
      </c>
      <c r="G426" s="232">
        <f t="shared" si="21"/>
        <v>1.11910471622702</v>
      </c>
      <c r="H426" s="175" t="e" cm="1">
        <f t="array" ref="H426">_xlfn.XLOOKUP(A426,#REF!,#REF!)</f>
        <v>#REF!</v>
      </c>
      <c r="K426" s="175">
        <f t="shared" si="19"/>
        <v>7</v>
      </c>
    </row>
    <row r="427" s="175" customFormat="1" spans="1:11">
      <c r="A427" s="187">
        <v>233</v>
      </c>
      <c r="B427" s="192" t="s">
        <v>432</v>
      </c>
      <c r="C427" s="237">
        <v>0</v>
      </c>
      <c r="D427" s="189">
        <v>7</v>
      </c>
      <c r="E427" s="189">
        <v>20</v>
      </c>
      <c r="F427" s="232"/>
      <c r="G427" s="232"/>
      <c r="H427" s="175" t="e" cm="1">
        <f t="array" ref="H427">_xlfn.XLOOKUP(A427,#REF!,#REF!)</f>
        <v>#REF!</v>
      </c>
      <c r="K427" s="175">
        <f t="shared" si="19"/>
        <v>3</v>
      </c>
    </row>
    <row r="428" s="175" customFormat="1" spans="1:11">
      <c r="A428" s="187">
        <v>23303</v>
      </c>
      <c r="B428" s="192" t="s">
        <v>433</v>
      </c>
      <c r="C428" s="237">
        <v>0</v>
      </c>
      <c r="D428" s="189">
        <v>7</v>
      </c>
      <c r="E428" s="189">
        <v>20</v>
      </c>
      <c r="F428" s="232"/>
      <c r="G428" s="232"/>
      <c r="H428" s="175" t="e" cm="1">
        <f t="array" ref="H428">_xlfn.XLOOKUP(A428,#REF!,#REF!)</f>
        <v>#REF!</v>
      </c>
      <c r="K428" s="175">
        <f t="shared" si="19"/>
        <v>5</v>
      </c>
    </row>
    <row r="429" s="175" customFormat="1" hidden="1" spans="1:11">
      <c r="A429" s="187">
        <v>2330301</v>
      </c>
      <c r="B429" s="192" t="s">
        <v>433</v>
      </c>
      <c r="C429" s="237">
        <v>0</v>
      </c>
      <c r="D429" s="189">
        <v>7</v>
      </c>
      <c r="E429" s="189">
        <v>20</v>
      </c>
      <c r="F429" s="232"/>
      <c r="G429" s="232"/>
      <c r="H429" s="175" t="e" cm="1">
        <f t="array" ref="H429">_xlfn.XLOOKUP(A429,#REF!,#REF!)</f>
        <v>#REF!</v>
      </c>
      <c r="K429" s="175">
        <f t="shared" si="19"/>
        <v>7</v>
      </c>
    </row>
    <row r="430" hidden="1" customHeight="1"/>
  </sheetData>
  <autoFilter xmlns:etc="http://www.wps.cn/officeDocument/2017/etCustomData" ref="A5:XEJ430" etc:filterBottomFollowUsedRange="0">
    <filterColumn colId="7">
      <filters>
        <filter val="#N/A"/>
      </filters>
    </filterColumn>
    <extLst/>
  </autoFilter>
  <mergeCells count="8">
    <mergeCell ref="B1:G1"/>
    <mergeCell ref="A2:G2"/>
    <mergeCell ref="B3:G3"/>
    <mergeCell ref="A4:B4"/>
    <mergeCell ref="E4:G4"/>
    <mergeCell ref="A6:B6"/>
    <mergeCell ref="C4:C5"/>
    <mergeCell ref="D4:D5"/>
  </mergeCells>
  <pageMargins left="0.32" right="0.32" top="0.78" bottom="0.36" header="0.32" footer="0.3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zoomScale="85" zoomScaleNormal="85" workbookViewId="0">
      <selection activeCell="S33" sqref="S33"/>
    </sheetView>
  </sheetViews>
  <sheetFormatPr defaultColWidth="8.75" defaultRowHeight="14.25" customHeight="1"/>
  <cols>
    <col min="1" max="1" width="10.75" style="20" customWidth="1"/>
    <col min="2" max="2" width="39.625" style="20" customWidth="1"/>
    <col min="3" max="4" width="10.75" style="20" customWidth="1"/>
    <col min="5" max="7" width="10" style="20" customWidth="1"/>
    <col min="8" max="8" width="10.75" style="20" customWidth="1"/>
    <col min="9" max="9" width="36.125" style="20" customWidth="1"/>
    <col min="10" max="11" width="10.75" style="20" customWidth="1"/>
    <col min="12" max="14" width="10" style="20" customWidth="1"/>
    <col min="15" max="16384" width="8.75" style="20"/>
  </cols>
  <sheetData>
    <row r="1" ht="18" customHeight="1" spans="1:14">
      <c r="A1" s="200" t="s">
        <v>434</v>
      </c>
      <c r="B1" s="49"/>
      <c r="C1" s="49"/>
      <c r="D1" s="49"/>
      <c r="E1" s="49"/>
      <c r="F1" s="49"/>
      <c r="G1" s="49"/>
      <c r="H1" s="49"/>
      <c r="I1" s="49"/>
      <c r="J1" s="49"/>
      <c r="K1" s="49"/>
      <c r="L1" s="49"/>
      <c r="M1" s="49"/>
      <c r="N1" s="49"/>
    </row>
    <row r="2" ht="24" customHeight="1" spans="1:14">
      <c r="A2" s="201" t="s">
        <v>435</v>
      </c>
      <c r="B2" s="201"/>
      <c r="C2" s="201"/>
      <c r="D2" s="201"/>
      <c r="E2" s="201"/>
      <c r="F2" s="201"/>
      <c r="G2" s="201"/>
      <c r="H2" s="201"/>
      <c r="I2" s="201"/>
      <c r="J2" s="201"/>
      <c r="K2" s="201"/>
      <c r="L2" s="201"/>
      <c r="M2" s="201"/>
      <c r="N2" s="201"/>
    </row>
    <row r="3" ht="20.25" customHeight="1" spans="1:14">
      <c r="A3" s="49"/>
      <c r="B3" s="49"/>
      <c r="C3" s="49"/>
      <c r="D3" s="49"/>
      <c r="E3" s="49"/>
      <c r="F3" s="49"/>
      <c r="G3" s="49"/>
      <c r="H3" s="49"/>
      <c r="I3" s="49"/>
      <c r="J3" s="49"/>
      <c r="K3" s="49"/>
      <c r="L3" s="49"/>
      <c r="M3" s="226" t="s">
        <v>21</v>
      </c>
      <c r="N3" s="227"/>
    </row>
    <row r="4" spans="1:14">
      <c r="A4" s="202" t="s">
        <v>436</v>
      </c>
      <c r="B4" s="202"/>
      <c r="C4" s="202"/>
      <c r="D4" s="202"/>
      <c r="E4" s="202"/>
      <c r="F4" s="202"/>
      <c r="G4" s="202"/>
      <c r="H4" s="202" t="s">
        <v>437</v>
      </c>
      <c r="I4" s="202"/>
      <c r="J4" s="202"/>
      <c r="K4" s="202"/>
      <c r="L4" s="202"/>
      <c r="M4" s="202"/>
      <c r="N4" s="202"/>
    </row>
    <row r="5" ht="15.75" spans="1:14">
      <c r="A5" s="202" t="s">
        <v>438</v>
      </c>
      <c r="B5" s="202" t="s">
        <v>22</v>
      </c>
      <c r="C5" s="203" t="s">
        <v>439</v>
      </c>
      <c r="D5" s="204" t="s">
        <v>440</v>
      </c>
      <c r="E5" s="205" t="s">
        <v>441</v>
      </c>
      <c r="F5" s="206"/>
      <c r="G5" s="207"/>
      <c r="H5" s="202" t="s">
        <v>438</v>
      </c>
      <c r="I5" s="202" t="s">
        <v>22</v>
      </c>
      <c r="J5" s="203" t="s">
        <v>439</v>
      </c>
      <c r="K5" s="204" t="s">
        <v>440</v>
      </c>
      <c r="L5" s="205" t="s">
        <v>441</v>
      </c>
      <c r="M5" s="206"/>
      <c r="N5" s="207"/>
    </row>
    <row r="6" ht="44.25" spans="1:14">
      <c r="A6" s="202"/>
      <c r="B6" s="202"/>
      <c r="C6" s="208"/>
      <c r="D6" s="208"/>
      <c r="E6" s="209" t="s">
        <v>28</v>
      </c>
      <c r="F6" s="210" t="s">
        <v>87</v>
      </c>
      <c r="G6" s="210" t="s">
        <v>30</v>
      </c>
      <c r="H6" s="202"/>
      <c r="I6" s="202"/>
      <c r="J6" s="208"/>
      <c r="K6" s="208"/>
      <c r="L6" s="209" t="s">
        <v>28</v>
      </c>
      <c r="M6" s="210" t="s">
        <v>87</v>
      </c>
      <c r="N6" s="210" t="s">
        <v>30</v>
      </c>
    </row>
    <row r="7" ht="15.75" spans="1:14">
      <c r="A7" s="211"/>
      <c r="B7" s="212" t="s">
        <v>442</v>
      </c>
      <c r="C7" s="213">
        <v>128000</v>
      </c>
      <c r="D7" s="214">
        <v>118000</v>
      </c>
      <c r="E7" s="214">
        <v>131700</v>
      </c>
      <c r="F7" s="215">
        <f t="shared" ref="F7:G13" si="0">IFERROR($E7/C7,)</f>
        <v>1.02890625</v>
      </c>
      <c r="G7" s="215">
        <f t="shared" si="0"/>
        <v>1.11610169491525</v>
      </c>
      <c r="H7" s="211"/>
      <c r="I7" s="212" t="s">
        <v>443</v>
      </c>
      <c r="J7" s="213">
        <v>243333</v>
      </c>
      <c r="K7" s="214">
        <v>441683</v>
      </c>
      <c r="L7" s="214">
        <v>433332</v>
      </c>
      <c r="M7" s="215">
        <f t="shared" ref="M7:M23" si="1">IFERROR($L7/J7,)</f>
        <v>1.78081887783408</v>
      </c>
      <c r="N7" s="215">
        <f t="shared" ref="N7:N23" si="2">IFERROR($L7/K7,)</f>
        <v>0.981092774682295</v>
      </c>
    </row>
    <row r="8" ht="15.75" spans="1:14">
      <c r="A8" s="212" t="s">
        <v>444</v>
      </c>
      <c r="B8" s="212" t="s">
        <v>445</v>
      </c>
      <c r="C8" s="213">
        <f>SUM(C9,C13,C16,C21:C22,C31,C34)</f>
        <v>258391</v>
      </c>
      <c r="D8" s="214">
        <f>SUM(D9,D13,D16,D21:D22,D31,D34)</f>
        <v>509631</v>
      </c>
      <c r="E8" s="214">
        <f>SUM(E9,E13,E16,E21:E22,E31,E34)</f>
        <v>346805</v>
      </c>
      <c r="F8" s="215">
        <f t="shared" si="0"/>
        <v>1.3421713604576</v>
      </c>
      <c r="G8" s="215">
        <f t="shared" si="0"/>
        <v>0.680502167254347</v>
      </c>
      <c r="H8" s="212" t="s">
        <v>446</v>
      </c>
      <c r="I8" s="212" t="s">
        <v>447</v>
      </c>
      <c r="J8" s="214">
        <f>SUM(J9,J12,J14,J16:J18,J34)</f>
        <v>143058</v>
      </c>
      <c r="K8" s="214">
        <f>SUM(K9,K12,K14,K16:K18,K34)</f>
        <v>175216</v>
      </c>
      <c r="L8" s="214">
        <f>SUM(L9,L12,L14,L16:L18,L34)</f>
        <v>42523</v>
      </c>
      <c r="M8" s="215">
        <f t="shared" si="1"/>
        <v>0.297243076234814</v>
      </c>
      <c r="N8" s="215">
        <f t="shared" si="2"/>
        <v>0.24268902383344</v>
      </c>
    </row>
    <row r="9" ht="15.75" spans="1:14">
      <c r="A9" s="211"/>
      <c r="B9" s="211" t="s">
        <v>448</v>
      </c>
      <c r="C9" s="213">
        <f>SUM(C10:C12)</f>
        <v>142792</v>
      </c>
      <c r="D9" s="213">
        <f>SUM(D10:D12)</f>
        <v>357135</v>
      </c>
      <c r="E9" s="216">
        <f>SUM(E10:E12)</f>
        <v>190863</v>
      </c>
      <c r="F9" s="215">
        <f t="shared" si="0"/>
        <v>1.33665051263376</v>
      </c>
      <c r="G9" s="215">
        <f t="shared" si="0"/>
        <v>0.534428157419463</v>
      </c>
      <c r="H9" s="211" t="s">
        <v>449</v>
      </c>
      <c r="I9" s="211" t="s">
        <v>450</v>
      </c>
      <c r="J9" s="213">
        <v>27459</v>
      </c>
      <c r="K9" s="214">
        <f>SUM(K10:K11)</f>
        <v>31274</v>
      </c>
      <c r="L9" s="214">
        <f>SUM(L10:L11)</f>
        <v>42523</v>
      </c>
      <c r="M9" s="215">
        <f t="shared" si="1"/>
        <v>1.5485997305073</v>
      </c>
      <c r="N9" s="215">
        <f t="shared" si="2"/>
        <v>1.35969175673083</v>
      </c>
    </row>
    <row r="10" ht="15.75" spans="1:14">
      <c r="A10" s="211" t="s">
        <v>451</v>
      </c>
      <c r="B10" s="211" t="s">
        <v>452</v>
      </c>
      <c r="C10" s="213">
        <v>9790</v>
      </c>
      <c r="D10" s="213">
        <v>9790</v>
      </c>
      <c r="E10" s="216">
        <v>9790</v>
      </c>
      <c r="F10" s="215">
        <f t="shared" si="0"/>
        <v>1</v>
      </c>
      <c r="G10" s="215">
        <f t="shared" si="0"/>
        <v>1</v>
      </c>
      <c r="H10" s="211" t="s">
        <v>453</v>
      </c>
      <c r="I10" s="211" t="s">
        <v>454</v>
      </c>
      <c r="J10" s="213">
        <v>22130</v>
      </c>
      <c r="K10" s="214">
        <v>20274</v>
      </c>
      <c r="L10" s="214">
        <v>30476</v>
      </c>
      <c r="M10" s="215">
        <f t="shared" si="1"/>
        <v>1.37713511070944</v>
      </c>
      <c r="N10" s="215">
        <f t="shared" si="2"/>
        <v>1.50320607674854</v>
      </c>
    </row>
    <row r="11" ht="15.75" spans="1:14">
      <c r="A11" s="211" t="s">
        <v>455</v>
      </c>
      <c r="B11" s="211" t="s">
        <v>456</v>
      </c>
      <c r="C11" s="216">
        <v>133002</v>
      </c>
      <c r="D11" s="213">
        <v>327345</v>
      </c>
      <c r="E11" s="216">
        <v>177607</v>
      </c>
      <c r="F11" s="215">
        <f t="shared" si="0"/>
        <v>1.33537089667825</v>
      </c>
      <c r="G11" s="215">
        <f t="shared" si="0"/>
        <v>0.542568238402908</v>
      </c>
      <c r="H11" s="211" t="s">
        <v>457</v>
      </c>
      <c r="I11" s="211" t="s">
        <v>458</v>
      </c>
      <c r="J11" s="213">
        <v>5329</v>
      </c>
      <c r="K11" s="214">
        <v>11000</v>
      </c>
      <c r="L11" s="214">
        <v>12047</v>
      </c>
      <c r="M11" s="215">
        <f t="shared" si="1"/>
        <v>2.260649277538</v>
      </c>
      <c r="N11" s="215">
        <f t="shared" si="2"/>
        <v>1.09518181818182</v>
      </c>
    </row>
    <row r="12" ht="15.75" spans="1:14">
      <c r="A12" s="211" t="s">
        <v>459</v>
      </c>
      <c r="B12" s="211" t="s">
        <v>460</v>
      </c>
      <c r="C12" s="213"/>
      <c r="D12" s="213">
        <v>20000</v>
      </c>
      <c r="E12" s="216">
        <v>3466</v>
      </c>
      <c r="F12" s="215">
        <f t="shared" si="0"/>
        <v>0</v>
      </c>
      <c r="G12" s="215">
        <f t="shared" si="0"/>
        <v>0.1733</v>
      </c>
      <c r="H12" s="211" t="s">
        <v>461</v>
      </c>
      <c r="I12" s="211" t="s">
        <v>462</v>
      </c>
      <c r="J12" s="213">
        <f>J13</f>
        <v>0</v>
      </c>
      <c r="K12" s="214">
        <f>K13</f>
        <v>0</v>
      </c>
      <c r="L12" s="214">
        <f>L13</f>
        <v>0</v>
      </c>
      <c r="M12" s="215">
        <f t="shared" si="1"/>
        <v>0</v>
      </c>
      <c r="N12" s="215">
        <f t="shared" si="2"/>
        <v>0</v>
      </c>
    </row>
    <row r="13" ht="15.75" spans="1:14">
      <c r="A13" s="211" t="s">
        <v>463</v>
      </c>
      <c r="B13" s="211" t="s">
        <v>464</v>
      </c>
      <c r="C13" s="216">
        <v>115599</v>
      </c>
      <c r="D13" s="213">
        <v>119418</v>
      </c>
      <c r="E13" s="216">
        <v>143942</v>
      </c>
      <c r="F13" s="215">
        <f t="shared" si="0"/>
        <v>1.24518378186663</v>
      </c>
      <c r="G13" s="215">
        <f t="shared" si="0"/>
        <v>1.20536267564354</v>
      </c>
      <c r="H13" s="211" t="s">
        <v>465</v>
      </c>
      <c r="I13" s="211" t="s">
        <v>466</v>
      </c>
      <c r="J13" s="213"/>
      <c r="K13" s="214"/>
      <c r="L13" s="214"/>
      <c r="M13" s="215">
        <f t="shared" si="1"/>
        <v>0</v>
      </c>
      <c r="N13" s="215">
        <f t="shared" si="2"/>
        <v>0</v>
      </c>
    </row>
    <row r="14" ht="15.75" spans="1:14">
      <c r="A14" s="211"/>
      <c r="B14" s="211"/>
      <c r="C14" s="213"/>
      <c r="D14" s="213"/>
      <c r="E14" s="216"/>
      <c r="F14" s="215"/>
      <c r="G14" s="215"/>
      <c r="H14" s="211" t="s">
        <v>467</v>
      </c>
      <c r="I14" s="211" t="s">
        <v>468</v>
      </c>
      <c r="J14" s="213">
        <f>J15</f>
        <v>115599</v>
      </c>
      <c r="K14" s="214">
        <f>K15</f>
        <v>143942</v>
      </c>
      <c r="L14" s="214">
        <f>L15</f>
        <v>0</v>
      </c>
      <c r="M14" s="215">
        <f t="shared" si="1"/>
        <v>0</v>
      </c>
      <c r="N14" s="215">
        <f t="shared" si="2"/>
        <v>0</v>
      </c>
    </row>
    <row r="15" ht="15.75" spans="1:14">
      <c r="A15" s="211"/>
      <c r="B15" s="211"/>
      <c r="C15" s="213"/>
      <c r="D15" s="213"/>
      <c r="E15" s="216"/>
      <c r="F15" s="215"/>
      <c r="G15" s="215"/>
      <c r="H15" s="211" t="s">
        <v>469</v>
      </c>
      <c r="I15" s="211" t="s">
        <v>470</v>
      </c>
      <c r="J15" s="213">
        <v>115599</v>
      </c>
      <c r="K15" s="214">
        <v>143942</v>
      </c>
      <c r="L15" s="214"/>
      <c r="M15" s="215">
        <f t="shared" si="1"/>
        <v>0</v>
      </c>
      <c r="N15" s="215">
        <f t="shared" si="2"/>
        <v>0</v>
      </c>
    </row>
    <row r="16" ht="15.75" spans="1:14">
      <c r="A16" s="211" t="s">
        <v>471</v>
      </c>
      <c r="B16" s="211" t="s">
        <v>472</v>
      </c>
      <c r="C16" s="213">
        <f>C17</f>
        <v>0</v>
      </c>
      <c r="D16" s="213">
        <f>D17</f>
        <v>25428</v>
      </c>
      <c r="E16" s="216">
        <f>E17</f>
        <v>12000</v>
      </c>
      <c r="F16" s="215">
        <f t="shared" ref="F16:F26" si="3">IFERROR($E16/C16,)</f>
        <v>0</v>
      </c>
      <c r="G16" s="215">
        <f t="shared" ref="G16:G26" si="4">IFERROR($E16/D16,)</f>
        <v>0.47192071731949</v>
      </c>
      <c r="H16" s="211" t="s">
        <v>473</v>
      </c>
      <c r="I16" s="211" t="s">
        <v>474</v>
      </c>
      <c r="J16" s="213"/>
      <c r="K16" s="214"/>
      <c r="L16" s="214"/>
      <c r="M16" s="215">
        <f t="shared" si="1"/>
        <v>0</v>
      </c>
      <c r="N16" s="215">
        <f t="shared" si="2"/>
        <v>0</v>
      </c>
    </row>
    <row r="17" ht="15.75" spans="1:14">
      <c r="A17" s="211" t="s">
        <v>475</v>
      </c>
      <c r="B17" s="211" t="s">
        <v>476</v>
      </c>
      <c r="C17" s="213">
        <f>SUM(C18:C20)</f>
        <v>0</v>
      </c>
      <c r="D17" s="213">
        <f>SUM(D18:D20)</f>
        <v>25428</v>
      </c>
      <c r="E17" s="216">
        <f>SUM(E18:E20)</f>
        <v>12000</v>
      </c>
      <c r="F17" s="215">
        <f t="shared" si="3"/>
        <v>0</v>
      </c>
      <c r="G17" s="215">
        <f t="shared" si="4"/>
        <v>0.47192071731949</v>
      </c>
      <c r="H17" s="211" t="s">
        <v>477</v>
      </c>
      <c r="I17" s="211" t="s">
        <v>478</v>
      </c>
      <c r="J17" s="213"/>
      <c r="K17" s="214"/>
      <c r="L17" s="214"/>
      <c r="M17" s="215">
        <f t="shared" si="1"/>
        <v>0</v>
      </c>
      <c r="N17" s="215">
        <f t="shared" si="2"/>
        <v>0</v>
      </c>
    </row>
    <row r="18" ht="15.75" spans="1:14">
      <c r="A18" s="211" t="s">
        <v>479</v>
      </c>
      <c r="B18" s="211" t="s">
        <v>480</v>
      </c>
      <c r="C18" s="213"/>
      <c r="D18" s="213">
        <v>25428</v>
      </c>
      <c r="E18" s="216">
        <v>12000</v>
      </c>
      <c r="F18" s="215">
        <f t="shared" si="3"/>
        <v>0</v>
      </c>
      <c r="G18" s="215">
        <f t="shared" si="4"/>
        <v>0.47192071731949</v>
      </c>
      <c r="H18" s="211" t="s">
        <v>481</v>
      </c>
      <c r="I18" s="211" t="s">
        <v>482</v>
      </c>
      <c r="J18" s="213">
        <f>SUM(J19:J22)</f>
        <v>0</v>
      </c>
      <c r="K18" s="214">
        <f>SUM(K19:K22)</f>
        <v>0</v>
      </c>
      <c r="L18" s="214">
        <f>SUM(L19:L22)</f>
        <v>0</v>
      </c>
      <c r="M18" s="215">
        <f t="shared" si="1"/>
        <v>0</v>
      </c>
      <c r="N18" s="215">
        <f t="shared" si="2"/>
        <v>0</v>
      </c>
    </row>
    <row r="19" ht="15.75" spans="1:14">
      <c r="A19" s="211" t="s">
        <v>483</v>
      </c>
      <c r="B19" s="211" t="s">
        <v>484</v>
      </c>
      <c r="C19" s="213"/>
      <c r="D19" s="213"/>
      <c r="E19" s="216"/>
      <c r="F19" s="215">
        <f t="shared" si="3"/>
        <v>0</v>
      </c>
      <c r="G19" s="215">
        <f t="shared" si="4"/>
        <v>0</v>
      </c>
      <c r="H19" s="211" t="s">
        <v>485</v>
      </c>
      <c r="I19" s="211" t="s">
        <v>486</v>
      </c>
      <c r="J19" s="213"/>
      <c r="K19" s="214"/>
      <c r="L19" s="214"/>
      <c r="M19" s="215">
        <f t="shared" si="1"/>
        <v>0</v>
      </c>
      <c r="N19" s="215">
        <f t="shared" si="2"/>
        <v>0</v>
      </c>
    </row>
    <row r="20" ht="15.75" spans="1:14">
      <c r="A20" s="211" t="s">
        <v>487</v>
      </c>
      <c r="B20" s="211" t="s">
        <v>488</v>
      </c>
      <c r="C20" s="213"/>
      <c r="D20" s="213"/>
      <c r="E20" s="216"/>
      <c r="F20" s="215">
        <f t="shared" si="3"/>
        <v>0</v>
      </c>
      <c r="G20" s="215">
        <f t="shared" si="4"/>
        <v>0</v>
      </c>
      <c r="H20" s="211" t="s">
        <v>489</v>
      </c>
      <c r="I20" s="211" t="s">
        <v>490</v>
      </c>
      <c r="J20" s="213"/>
      <c r="K20" s="214"/>
      <c r="L20" s="214"/>
      <c r="M20" s="215">
        <f t="shared" si="1"/>
        <v>0</v>
      </c>
      <c r="N20" s="215">
        <f t="shared" si="2"/>
        <v>0</v>
      </c>
    </row>
    <row r="21" ht="15.75" spans="1:14">
      <c r="A21" s="211" t="s">
        <v>491</v>
      </c>
      <c r="B21" s="211" t="s">
        <v>492</v>
      </c>
      <c r="C21" s="213"/>
      <c r="D21" s="213"/>
      <c r="E21" s="216"/>
      <c r="F21" s="215">
        <f t="shared" si="3"/>
        <v>0</v>
      </c>
      <c r="G21" s="215">
        <f t="shared" si="4"/>
        <v>0</v>
      </c>
      <c r="H21" s="211" t="s">
        <v>493</v>
      </c>
      <c r="I21" s="211" t="s">
        <v>494</v>
      </c>
      <c r="J21" s="213"/>
      <c r="K21" s="214"/>
      <c r="L21" s="214"/>
      <c r="M21" s="215">
        <f t="shared" si="1"/>
        <v>0</v>
      </c>
      <c r="N21" s="215">
        <f t="shared" si="2"/>
        <v>0</v>
      </c>
    </row>
    <row r="22" ht="15.75" spans="1:14">
      <c r="A22" s="211" t="s">
        <v>495</v>
      </c>
      <c r="B22" s="211" t="s">
        <v>496</v>
      </c>
      <c r="C22" s="213">
        <f>SUM(C23:C26)</f>
        <v>0</v>
      </c>
      <c r="D22" s="213">
        <f>SUM(D23:D26)</f>
        <v>0</v>
      </c>
      <c r="E22" s="216">
        <f>SUM(E23:E26)</f>
        <v>0</v>
      </c>
      <c r="F22" s="215">
        <f t="shared" si="3"/>
        <v>0</v>
      </c>
      <c r="G22" s="215">
        <f t="shared" si="4"/>
        <v>0</v>
      </c>
      <c r="H22" s="211" t="s">
        <v>497</v>
      </c>
      <c r="I22" s="211" t="s">
        <v>498</v>
      </c>
      <c r="J22" s="213"/>
      <c r="K22" s="214"/>
      <c r="L22" s="214"/>
      <c r="M22" s="215">
        <f t="shared" si="1"/>
        <v>0</v>
      </c>
      <c r="N22" s="215">
        <f t="shared" si="2"/>
        <v>0</v>
      </c>
    </row>
    <row r="23" ht="15.75" spans="1:14">
      <c r="A23" s="211" t="s">
        <v>499</v>
      </c>
      <c r="B23" s="211" t="s">
        <v>500</v>
      </c>
      <c r="C23" s="213"/>
      <c r="D23" s="213"/>
      <c r="E23" s="216"/>
      <c r="F23" s="215">
        <f t="shared" si="3"/>
        <v>0</v>
      </c>
      <c r="G23" s="215">
        <f t="shared" si="4"/>
        <v>0</v>
      </c>
      <c r="H23" s="211"/>
      <c r="I23" s="211" t="s">
        <v>501</v>
      </c>
      <c r="J23" s="213"/>
      <c r="K23" s="214"/>
      <c r="L23" s="214"/>
      <c r="M23" s="215">
        <f t="shared" si="1"/>
        <v>0</v>
      </c>
      <c r="N23" s="215">
        <f t="shared" si="2"/>
        <v>0</v>
      </c>
    </row>
    <row r="24" ht="15.75" spans="1:14">
      <c r="A24" s="211" t="s">
        <v>502</v>
      </c>
      <c r="B24" s="211" t="s">
        <v>503</v>
      </c>
      <c r="C24" s="213"/>
      <c r="D24" s="213"/>
      <c r="E24" s="216"/>
      <c r="F24" s="215">
        <f t="shared" si="3"/>
        <v>0</v>
      </c>
      <c r="G24" s="215">
        <f t="shared" si="4"/>
        <v>0</v>
      </c>
      <c r="H24" s="211"/>
      <c r="I24" s="211"/>
      <c r="J24" s="213"/>
      <c r="K24" s="214"/>
      <c r="L24" s="214"/>
      <c r="M24" s="215"/>
      <c r="N24" s="215"/>
    </row>
    <row r="25" ht="15.75" spans="1:14">
      <c r="A25" s="211" t="s">
        <v>504</v>
      </c>
      <c r="B25" s="211" t="s">
        <v>505</v>
      </c>
      <c r="C25" s="213"/>
      <c r="D25" s="213"/>
      <c r="E25" s="216"/>
      <c r="F25" s="215">
        <f t="shared" si="3"/>
        <v>0</v>
      </c>
      <c r="G25" s="215">
        <f t="shared" si="4"/>
        <v>0</v>
      </c>
      <c r="H25" s="211"/>
      <c r="I25" s="211"/>
      <c r="J25" s="213"/>
      <c r="K25" s="214"/>
      <c r="L25" s="214"/>
      <c r="M25" s="215"/>
      <c r="N25" s="215"/>
    </row>
    <row r="26" ht="15.75" spans="1:14">
      <c r="A26" s="211" t="s">
        <v>506</v>
      </c>
      <c r="B26" s="211" t="s">
        <v>507</v>
      </c>
      <c r="C26" s="213"/>
      <c r="D26" s="213"/>
      <c r="E26" s="216"/>
      <c r="F26" s="215">
        <f t="shared" si="3"/>
        <v>0</v>
      </c>
      <c r="G26" s="215">
        <f t="shared" si="4"/>
        <v>0</v>
      </c>
      <c r="H26" s="211"/>
      <c r="I26" s="211"/>
      <c r="J26" s="213"/>
      <c r="K26" s="214"/>
      <c r="L26" s="214"/>
      <c r="M26" s="215"/>
      <c r="N26" s="215"/>
    </row>
    <row r="27" ht="15.75" spans="1:14">
      <c r="A27" s="211"/>
      <c r="B27" s="211"/>
      <c r="C27" s="213"/>
      <c r="D27" s="213"/>
      <c r="E27" s="216"/>
      <c r="F27" s="215"/>
      <c r="G27" s="215"/>
      <c r="H27" s="211"/>
      <c r="I27" s="211"/>
      <c r="J27" s="213"/>
      <c r="K27" s="214"/>
      <c r="L27" s="214"/>
      <c r="M27" s="215"/>
      <c r="N27" s="215"/>
    </row>
    <row r="28" ht="15.75" spans="1:14">
      <c r="A28" s="211" t="s">
        <v>508</v>
      </c>
      <c r="B28" s="211" t="s">
        <v>509</v>
      </c>
      <c r="C28" s="213">
        <f t="shared" ref="C28:E29" si="5">C29</f>
        <v>0</v>
      </c>
      <c r="D28" s="213">
        <f t="shared" si="5"/>
        <v>0</v>
      </c>
      <c r="E28" s="216">
        <f t="shared" si="5"/>
        <v>0</v>
      </c>
      <c r="F28" s="215">
        <f t="shared" ref="F28:F37" si="6">IFERROR($E28/C28,)</f>
        <v>0</v>
      </c>
      <c r="G28" s="215">
        <f t="shared" ref="G28:G37" si="7">IFERROR($E28/D28,)</f>
        <v>0</v>
      </c>
      <c r="H28" s="211" t="s">
        <v>510</v>
      </c>
      <c r="I28" s="211" t="s">
        <v>423</v>
      </c>
      <c r="J28" s="213">
        <f>J29</f>
        <v>0</v>
      </c>
      <c r="K28" s="214">
        <f>K29</f>
        <v>10732</v>
      </c>
      <c r="L28" s="214">
        <f>L29</f>
        <v>2650</v>
      </c>
      <c r="M28" s="215">
        <f>IFERROR($L28/J28,)</f>
        <v>0</v>
      </c>
      <c r="N28" s="215">
        <f>IFERROR($L28/K28,)</f>
        <v>0.246925083861349</v>
      </c>
    </row>
    <row r="29" ht="15.75" spans="1:14">
      <c r="A29" s="211" t="s">
        <v>511</v>
      </c>
      <c r="B29" s="211" t="s">
        <v>512</v>
      </c>
      <c r="C29" s="213">
        <f t="shared" si="5"/>
        <v>0</v>
      </c>
      <c r="D29" s="213">
        <f t="shared" si="5"/>
        <v>0</v>
      </c>
      <c r="E29" s="216">
        <f t="shared" si="5"/>
        <v>0</v>
      </c>
      <c r="F29" s="215">
        <f t="shared" si="6"/>
        <v>0</v>
      </c>
      <c r="G29" s="215">
        <f t="shared" si="7"/>
        <v>0</v>
      </c>
      <c r="H29" s="211" t="s">
        <v>513</v>
      </c>
      <c r="I29" s="211" t="s">
        <v>424</v>
      </c>
      <c r="J29" s="213"/>
      <c r="K29" s="214">
        <v>10732</v>
      </c>
      <c r="L29" s="214">
        <v>2650</v>
      </c>
      <c r="M29" s="215">
        <f>IFERROR($L29/J29,)</f>
        <v>0</v>
      </c>
      <c r="N29" s="215">
        <f>IFERROR($L29/K29,)</f>
        <v>0.246925083861349</v>
      </c>
    </row>
    <row r="30" ht="15.75" spans="1:14">
      <c r="A30" s="211" t="s">
        <v>514</v>
      </c>
      <c r="B30" s="211" t="s">
        <v>515</v>
      </c>
      <c r="C30" s="213"/>
      <c r="D30" s="213"/>
      <c r="E30" s="216"/>
      <c r="F30" s="215">
        <f t="shared" si="6"/>
        <v>0</v>
      </c>
      <c r="G30" s="215">
        <f t="shared" si="7"/>
        <v>0</v>
      </c>
      <c r="H30" s="211"/>
      <c r="I30" s="211"/>
      <c r="J30" s="213"/>
      <c r="K30" s="214"/>
      <c r="L30" s="214"/>
      <c r="M30" s="215"/>
      <c r="N30" s="215"/>
    </row>
    <row r="31" ht="15.75" spans="1:14">
      <c r="A31" s="217">
        <v>11006</v>
      </c>
      <c r="B31" s="211" t="s">
        <v>516</v>
      </c>
      <c r="C31" s="218">
        <f>SUM(C32:C33)</f>
        <v>0</v>
      </c>
      <c r="D31" s="218">
        <f>SUM(D32:D33)</f>
        <v>0</v>
      </c>
      <c r="E31" s="218">
        <f>SUM(E32:E33)</f>
        <v>0</v>
      </c>
      <c r="F31" s="219">
        <f t="shared" si="6"/>
        <v>0</v>
      </c>
      <c r="G31" s="219">
        <f t="shared" si="7"/>
        <v>0</v>
      </c>
      <c r="H31" s="220"/>
      <c r="I31" s="220"/>
      <c r="J31" s="218"/>
      <c r="K31" s="218"/>
      <c r="L31" s="218"/>
      <c r="M31" s="219"/>
      <c r="N31" s="219"/>
    </row>
    <row r="32" ht="15.75" spans="1:14">
      <c r="A32" s="217">
        <v>1100601</v>
      </c>
      <c r="B32" s="220" t="s">
        <v>517</v>
      </c>
      <c r="C32" s="213"/>
      <c r="D32" s="218"/>
      <c r="E32" s="218"/>
      <c r="F32" s="219">
        <f t="shared" si="6"/>
        <v>0</v>
      </c>
      <c r="G32" s="219">
        <f t="shared" si="7"/>
        <v>0</v>
      </c>
      <c r="H32" s="220"/>
      <c r="I32" s="220"/>
      <c r="J32" s="218"/>
      <c r="K32" s="218"/>
      <c r="L32" s="218"/>
      <c r="M32" s="219"/>
      <c r="N32" s="219"/>
    </row>
    <row r="33" ht="15.75" spans="1:14">
      <c r="A33" s="217">
        <v>1100602</v>
      </c>
      <c r="B33" s="220" t="s">
        <v>518</v>
      </c>
      <c r="C33" s="218"/>
      <c r="D33" s="218"/>
      <c r="E33" s="218"/>
      <c r="F33" s="219">
        <f t="shared" si="6"/>
        <v>0</v>
      </c>
      <c r="G33" s="219">
        <f t="shared" si="7"/>
        <v>0</v>
      </c>
      <c r="H33" s="220"/>
      <c r="I33" s="220"/>
      <c r="J33" s="218"/>
      <c r="K33" s="218"/>
      <c r="L33" s="218"/>
      <c r="M33" s="219"/>
      <c r="N33" s="219"/>
    </row>
    <row r="34" s="49" customFormat="1" ht="15.75" spans="1:14">
      <c r="A34" s="221">
        <v>11011</v>
      </c>
      <c r="B34" s="220" t="s">
        <v>519</v>
      </c>
      <c r="C34" s="218">
        <f>C35</f>
        <v>0</v>
      </c>
      <c r="D34" s="218">
        <f>D35</f>
        <v>7650</v>
      </c>
      <c r="E34" s="218">
        <f>E35</f>
        <v>0</v>
      </c>
      <c r="F34" s="219">
        <f t="shared" si="6"/>
        <v>0</v>
      </c>
      <c r="G34" s="219">
        <f t="shared" si="7"/>
        <v>0</v>
      </c>
      <c r="H34" s="221">
        <v>23011</v>
      </c>
      <c r="I34" s="220" t="s">
        <v>520</v>
      </c>
      <c r="J34" s="223">
        <f>J35</f>
        <v>0</v>
      </c>
      <c r="K34" s="218">
        <f>K35</f>
        <v>0</v>
      </c>
      <c r="L34" s="218">
        <f>L35</f>
        <v>0</v>
      </c>
      <c r="M34" s="219">
        <f t="shared" ref="M34:N37" si="8">IFERROR($L34/J34,)</f>
        <v>0</v>
      </c>
      <c r="N34" s="219">
        <f t="shared" si="8"/>
        <v>0</v>
      </c>
    </row>
    <row r="35" s="49" customFormat="1" ht="15.75" spans="1:14">
      <c r="A35" s="221">
        <v>1101101</v>
      </c>
      <c r="B35" s="220" t="s">
        <v>521</v>
      </c>
      <c r="C35" s="218"/>
      <c r="D35" s="218">
        <v>7650</v>
      </c>
      <c r="E35" s="218"/>
      <c r="F35" s="219">
        <f t="shared" si="6"/>
        <v>0</v>
      </c>
      <c r="G35" s="219">
        <f t="shared" si="7"/>
        <v>0</v>
      </c>
      <c r="H35" s="221">
        <v>2301101</v>
      </c>
      <c r="I35" s="220" t="s">
        <v>522</v>
      </c>
      <c r="J35" s="218"/>
      <c r="K35" s="218"/>
      <c r="L35" s="218"/>
      <c r="M35" s="219">
        <f t="shared" si="8"/>
        <v>0</v>
      </c>
      <c r="N35" s="219">
        <f t="shared" si="8"/>
        <v>0</v>
      </c>
    </row>
    <row r="36" ht="15.75" spans="1:14">
      <c r="A36" s="222"/>
      <c r="B36" s="222" t="s">
        <v>523</v>
      </c>
      <c r="C36" s="223"/>
      <c r="D36" s="223"/>
      <c r="E36" s="223"/>
      <c r="F36" s="224">
        <f t="shared" si="6"/>
        <v>0</v>
      </c>
      <c r="G36" s="224">
        <f t="shared" si="7"/>
        <v>0</v>
      </c>
      <c r="H36" s="222"/>
      <c r="I36" s="222" t="s">
        <v>524</v>
      </c>
      <c r="J36" s="223"/>
      <c r="K36" s="223"/>
      <c r="L36" s="223"/>
      <c r="M36" s="228">
        <f t="shared" si="8"/>
        <v>0</v>
      </c>
      <c r="N36" s="228">
        <f t="shared" si="8"/>
        <v>0</v>
      </c>
    </row>
    <row r="37" ht="15.75" spans="1:14">
      <c r="A37" s="222"/>
      <c r="B37" s="222" t="s">
        <v>525</v>
      </c>
      <c r="C37" s="223"/>
      <c r="D37" s="223"/>
      <c r="E37" s="223"/>
      <c r="F37" s="224">
        <f t="shared" si="6"/>
        <v>0</v>
      </c>
      <c r="G37" s="224">
        <f t="shared" si="7"/>
        <v>0</v>
      </c>
      <c r="H37" s="222"/>
      <c r="I37" s="222" t="s">
        <v>526</v>
      </c>
      <c r="J37" s="223"/>
      <c r="K37" s="223"/>
      <c r="L37" s="223"/>
      <c r="M37" s="228">
        <f t="shared" si="8"/>
        <v>0</v>
      </c>
      <c r="N37" s="228">
        <f t="shared" si="8"/>
        <v>0</v>
      </c>
    </row>
    <row r="38" s="49" customFormat="1" ht="15.75" spans="1:14">
      <c r="A38" s="211"/>
      <c r="B38" s="211"/>
      <c r="C38" s="213"/>
      <c r="D38" s="213"/>
      <c r="E38" s="216"/>
      <c r="F38" s="215"/>
      <c r="G38" s="215"/>
      <c r="H38" s="211"/>
      <c r="I38" s="211"/>
      <c r="J38" s="213"/>
      <c r="K38" s="214"/>
      <c r="L38" s="214"/>
      <c r="M38" s="215"/>
      <c r="N38" s="215"/>
    </row>
    <row r="39" s="49" customFormat="1" ht="15.75" spans="1:14">
      <c r="A39" s="211"/>
      <c r="B39" s="225" t="s">
        <v>81</v>
      </c>
      <c r="C39" s="213">
        <f>SUM(C7:C8,C28,C36,C37)</f>
        <v>386391</v>
      </c>
      <c r="D39" s="213">
        <f>SUM(D7:D8,D28,D36,D37)</f>
        <v>627631</v>
      </c>
      <c r="E39" s="216">
        <f>SUM(E7:E8,E28,E36:E37)</f>
        <v>478505</v>
      </c>
      <c r="F39" s="215">
        <f>IFERROR($E39/C39,)</f>
        <v>1.23839582184885</v>
      </c>
      <c r="G39" s="215">
        <f>IFERROR($E39/D39,)</f>
        <v>0.762398606824711</v>
      </c>
      <c r="H39" s="211"/>
      <c r="I39" s="225" t="s">
        <v>527</v>
      </c>
      <c r="J39" s="213">
        <f>SUM(J7:J8,J28,J23,J36,J37)</f>
        <v>386391</v>
      </c>
      <c r="K39" s="214">
        <f>SUM(K7:K8,K28,K23,K36,K37)</f>
        <v>627631</v>
      </c>
      <c r="L39" s="214">
        <f>SUM(L7:L8,L28,L23,L36,L37)</f>
        <v>478505</v>
      </c>
      <c r="M39" s="215">
        <f>IFERROR($L39/J39,)</f>
        <v>1.23839582184885</v>
      </c>
      <c r="N39" s="215">
        <f>IFERROR($L39/K39,)</f>
        <v>0.762398606824711</v>
      </c>
    </row>
  </sheetData>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ageMargins left="0.29" right="0.29" top="0.61" bottom="0.49" header="0.32" footer="0.32"/>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9"/>
  <sheetViews>
    <sheetView workbookViewId="0">
      <selection activeCell="H16" sqref="H16"/>
    </sheetView>
  </sheetViews>
  <sheetFormatPr defaultColWidth="8.75" defaultRowHeight="14.25" customHeight="1" outlineLevelCol="6"/>
  <cols>
    <col min="1" max="1" width="8.375" style="20" customWidth="1"/>
    <col min="2" max="2" width="67.125" style="20" customWidth="1"/>
    <col min="3" max="5" width="16.125" style="20" customWidth="1"/>
    <col min="6" max="16384" width="8.75" style="20"/>
  </cols>
  <sheetData>
    <row r="1" s="20" customFormat="1" customHeight="1" spans="1:5">
      <c r="A1" s="176" t="s">
        <v>528</v>
      </c>
      <c r="B1" s="177" t="s">
        <v>83</v>
      </c>
      <c r="C1" s="177"/>
      <c r="D1" s="177"/>
      <c r="E1" s="177"/>
    </row>
    <row r="2" s="20" customFormat="1" ht="24" customHeight="1" spans="1:5">
      <c r="A2" s="178" t="s">
        <v>529</v>
      </c>
      <c r="B2" s="178"/>
      <c r="C2" s="178"/>
      <c r="D2" s="178"/>
      <c r="E2" s="178"/>
    </row>
    <row r="3" s="20" customFormat="1" ht="24" customHeight="1" spans="1:5">
      <c r="A3" s="194"/>
      <c r="B3" s="194"/>
      <c r="C3" s="194"/>
      <c r="D3" s="194"/>
      <c r="E3" s="195" t="s">
        <v>21</v>
      </c>
    </row>
    <row r="4" s="20" customFormat="1" hidden="1" customHeight="1" spans="1:7">
      <c r="A4" s="179"/>
      <c r="B4" s="196" t="s">
        <v>21</v>
      </c>
      <c r="C4" s="181"/>
      <c r="D4" s="181"/>
      <c r="E4" s="196" t="s">
        <v>21</v>
      </c>
      <c r="F4" s="181"/>
      <c r="G4" s="181"/>
    </row>
    <row r="5" s="175" customFormat="1" spans="1:5">
      <c r="A5" s="183" t="s">
        <v>22</v>
      </c>
      <c r="B5" s="183"/>
      <c r="C5" s="183" t="s">
        <v>85</v>
      </c>
      <c r="D5" s="183" t="s">
        <v>25</v>
      </c>
      <c r="E5" s="184" t="s">
        <v>87</v>
      </c>
    </row>
    <row r="6" s="175" customFormat="1" ht="17" customHeight="1" spans="1:5">
      <c r="A6" s="183" t="s">
        <v>26</v>
      </c>
      <c r="B6" s="183" t="s">
        <v>27</v>
      </c>
      <c r="C6" s="183"/>
      <c r="D6" s="183"/>
      <c r="E6" s="185"/>
    </row>
    <row r="7" s="175" customFormat="1" ht="17" customHeight="1" spans="1:5">
      <c r="A7" s="183" t="s">
        <v>88</v>
      </c>
      <c r="B7" s="183"/>
      <c r="C7" s="183">
        <v>229686</v>
      </c>
      <c r="D7" s="183">
        <v>420042</v>
      </c>
      <c r="E7" s="197">
        <f>D7/C7</f>
        <v>1.82876622867741</v>
      </c>
    </row>
    <row r="8" s="175" customFormat="1" spans="1:5">
      <c r="A8" s="187">
        <v>201</v>
      </c>
      <c r="B8" s="188" t="s">
        <v>89</v>
      </c>
      <c r="C8" s="189">
        <v>23555</v>
      </c>
      <c r="D8" s="189">
        <v>27398</v>
      </c>
      <c r="E8" s="198">
        <f t="shared" ref="E8:E71" si="0">D8/C8</f>
        <v>1.16315007429421</v>
      </c>
    </row>
    <row r="9" s="175" customFormat="1" spans="1:5">
      <c r="A9" s="187">
        <v>20101</v>
      </c>
      <c r="B9" s="188" t="s">
        <v>90</v>
      </c>
      <c r="C9" s="189">
        <v>630</v>
      </c>
      <c r="D9" s="189">
        <v>423</v>
      </c>
      <c r="E9" s="198">
        <f t="shared" si="0"/>
        <v>0.671428571428571</v>
      </c>
    </row>
    <row r="10" s="175" customFormat="1" spans="1:5">
      <c r="A10" s="187">
        <v>2010101</v>
      </c>
      <c r="B10" s="191" t="s">
        <v>91</v>
      </c>
      <c r="C10" s="189">
        <v>456</v>
      </c>
      <c r="D10" s="189">
        <v>323</v>
      </c>
      <c r="E10" s="198">
        <f t="shared" si="0"/>
        <v>0.708333333333333</v>
      </c>
    </row>
    <row r="11" s="193" customFormat="1" spans="1:5">
      <c r="A11" s="187">
        <v>2010102</v>
      </c>
      <c r="B11" s="192" t="s">
        <v>92</v>
      </c>
      <c r="C11" s="189">
        <v>32</v>
      </c>
      <c r="D11" s="189">
        <v>0</v>
      </c>
      <c r="E11" s="198">
        <f t="shared" si="0"/>
        <v>0</v>
      </c>
    </row>
    <row r="12" s="175" customFormat="1" spans="1:5">
      <c r="A12" s="187">
        <v>2010104</v>
      </c>
      <c r="B12" s="188" t="s">
        <v>93</v>
      </c>
      <c r="C12" s="189">
        <v>85</v>
      </c>
      <c r="D12" s="189">
        <v>85</v>
      </c>
      <c r="E12" s="198">
        <f t="shared" si="0"/>
        <v>1</v>
      </c>
    </row>
    <row r="13" s="175" customFormat="1" spans="1:5">
      <c r="A13" s="187">
        <v>2010199</v>
      </c>
      <c r="B13" s="199" t="s">
        <v>94</v>
      </c>
      <c r="C13" s="189">
        <v>57</v>
      </c>
      <c r="D13" s="189">
        <v>15</v>
      </c>
      <c r="E13" s="198">
        <f t="shared" si="0"/>
        <v>0.263157894736842</v>
      </c>
    </row>
    <row r="14" s="175" customFormat="1" spans="1:5">
      <c r="A14" s="187">
        <v>20102</v>
      </c>
      <c r="B14" s="192" t="s">
        <v>95</v>
      </c>
      <c r="C14" s="189">
        <v>424</v>
      </c>
      <c r="D14" s="189">
        <v>361</v>
      </c>
      <c r="E14" s="198">
        <f t="shared" si="0"/>
        <v>0.851415094339623</v>
      </c>
    </row>
    <row r="15" s="175" customFormat="1" spans="1:5">
      <c r="A15" s="187">
        <v>2010201</v>
      </c>
      <c r="B15" s="192" t="s">
        <v>91</v>
      </c>
      <c r="C15" s="189">
        <v>337</v>
      </c>
      <c r="D15" s="189">
        <v>275</v>
      </c>
      <c r="E15" s="198">
        <f t="shared" si="0"/>
        <v>0.816023738872404</v>
      </c>
    </row>
    <row r="16" s="175" customFormat="1" spans="1:5">
      <c r="A16" s="187">
        <v>2010204</v>
      </c>
      <c r="B16" s="192" t="s">
        <v>96</v>
      </c>
      <c r="C16" s="189">
        <v>70</v>
      </c>
      <c r="D16" s="189">
        <v>70</v>
      </c>
      <c r="E16" s="198">
        <f t="shared" si="0"/>
        <v>1</v>
      </c>
    </row>
    <row r="17" s="175" customFormat="1" spans="1:5">
      <c r="A17" s="187">
        <v>2010299</v>
      </c>
      <c r="B17" s="192" t="s">
        <v>97</v>
      </c>
      <c r="C17" s="189">
        <v>17</v>
      </c>
      <c r="D17" s="189">
        <v>16</v>
      </c>
      <c r="E17" s="198">
        <f t="shared" si="0"/>
        <v>0.941176470588235</v>
      </c>
    </row>
    <row r="18" s="175" customFormat="1" spans="1:5">
      <c r="A18" s="187">
        <v>20103</v>
      </c>
      <c r="B18" s="192" t="s">
        <v>98</v>
      </c>
      <c r="C18" s="189">
        <v>7899</v>
      </c>
      <c r="D18" s="189">
        <v>11102</v>
      </c>
      <c r="E18" s="198">
        <f t="shared" si="0"/>
        <v>1.40549436637549</v>
      </c>
    </row>
    <row r="19" s="175" customFormat="1" spans="1:5">
      <c r="A19" s="187">
        <v>2010301</v>
      </c>
      <c r="B19" s="192" t="s">
        <v>91</v>
      </c>
      <c r="C19" s="189">
        <v>4039</v>
      </c>
      <c r="D19" s="189">
        <v>2400</v>
      </c>
      <c r="E19" s="198">
        <f t="shared" si="0"/>
        <v>0.594206486754147</v>
      </c>
    </row>
    <row r="20" s="175" customFormat="1" spans="1:5">
      <c r="A20" s="187">
        <v>2010302</v>
      </c>
      <c r="B20" s="192" t="s">
        <v>92</v>
      </c>
      <c r="C20" s="189">
        <v>5</v>
      </c>
      <c r="D20" s="189">
        <v>34</v>
      </c>
      <c r="E20" s="198">
        <f t="shared" si="0"/>
        <v>6.8</v>
      </c>
    </row>
    <row r="21" s="175" customFormat="1" spans="1:5">
      <c r="A21" s="187">
        <v>2010350</v>
      </c>
      <c r="B21" s="192" t="s">
        <v>99</v>
      </c>
      <c r="C21" s="189">
        <v>3308</v>
      </c>
      <c r="D21" s="189">
        <v>7830</v>
      </c>
      <c r="E21" s="198">
        <f t="shared" si="0"/>
        <v>2.36698911729141</v>
      </c>
    </row>
    <row r="22" s="175" customFormat="1" spans="1:5">
      <c r="A22" s="187">
        <v>2010399</v>
      </c>
      <c r="B22" s="191" t="s">
        <v>100</v>
      </c>
      <c r="C22" s="189">
        <v>547</v>
      </c>
      <c r="D22" s="189">
        <v>838</v>
      </c>
      <c r="E22" s="198">
        <f t="shared" si="0"/>
        <v>1.53199268738574</v>
      </c>
    </row>
    <row r="23" s="175" customFormat="1" spans="1:5">
      <c r="A23" s="187">
        <v>20104</v>
      </c>
      <c r="B23" s="199" t="s">
        <v>101</v>
      </c>
      <c r="C23" s="189">
        <v>1018</v>
      </c>
      <c r="D23" s="189">
        <v>1164</v>
      </c>
      <c r="E23" s="198">
        <f t="shared" si="0"/>
        <v>1.1434184675835</v>
      </c>
    </row>
    <row r="24" s="175" customFormat="1" spans="1:5">
      <c r="A24" s="187">
        <v>2010401</v>
      </c>
      <c r="B24" s="188" t="s">
        <v>91</v>
      </c>
      <c r="C24" s="189">
        <v>432</v>
      </c>
      <c r="D24" s="189">
        <v>439</v>
      </c>
      <c r="E24" s="198">
        <f t="shared" si="0"/>
        <v>1.0162037037037</v>
      </c>
    </row>
    <row r="25" s="175" customFormat="1" spans="1:5">
      <c r="A25" s="187">
        <v>2010450</v>
      </c>
      <c r="B25" s="188" t="s">
        <v>99</v>
      </c>
      <c r="C25" s="189">
        <v>429</v>
      </c>
      <c r="D25" s="189">
        <v>372</v>
      </c>
      <c r="E25" s="198">
        <f t="shared" si="0"/>
        <v>0.867132867132867</v>
      </c>
    </row>
    <row r="26" s="175" customFormat="1" spans="1:5">
      <c r="A26" s="187">
        <v>2010499</v>
      </c>
      <c r="B26" s="192" t="s">
        <v>102</v>
      </c>
      <c r="C26" s="189">
        <v>157</v>
      </c>
      <c r="D26" s="189">
        <v>353</v>
      </c>
      <c r="E26" s="198">
        <f t="shared" si="0"/>
        <v>2.2484076433121</v>
      </c>
    </row>
    <row r="27" s="175" customFormat="1" spans="1:5">
      <c r="A27" s="187">
        <v>20105</v>
      </c>
      <c r="B27" s="192" t="s">
        <v>103</v>
      </c>
      <c r="C27" s="189">
        <v>217</v>
      </c>
      <c r="D27" s="189">
        <v>291</v>
      </c>
      <c r="E27" s="198">
        <f t="shared" si="0"/>
        <v>1.34101382488479</v>
      </c>
    </row>
    <row r="28" s="175" customFormat="1" spans="1:5">
      <c r="A28" s="187">
        <v>2010501</v>
      </c>
      <c r="B28" s="192" t="s">
        <v>91</v>
      </c>
      <c r="C28" s="189">
        <v>98</v>
      </c>
      <c r="D28" s="189">
        <v>105</v>
      </c>
      <c r="E28" s="198">
        <f t="shared" si="0"/>
        <v>1.07142857142857</v>
      </c>
    </row>
    <row r="29" s="193" customFormat="1" spans="1:5">
      <c r="A29" s="187">
        <v>2010505</v>
      </c>
      <c r="B29" s="192" t="s">
        <v>104</v>
      </c>
      <c r="C29" s="189">
        <v>3</v>
      </c>
      <c r="D29" s="189">
        <v>0</v>
      </c>
      <c r="E29" s="198">
        <f t="shared" si="0"/>
        <v>0</v>
      </c>
    </row>
    <row r="30" s="175" customFormat="1" spans="1:5">
      <c r="A30" s="187">
        <v>2010507</v>
      </c>
      <c r="B30" s="192" t="s">
        <v>105</v>
      </c>
      <c r="C30" s="189">
        <v>0</v>
      </c>
      <c r="D30" s="189">
        <v>75</v>
      </c>
      <c r="E30" s="198"/>
    </row>
    <row r="31" s="175" customFormat="1" spans="1:5">
      <c r="A31" s="187">
        <v>2010550</v>
      </c>
      <c r="B31" s="188" t="s">
        <v>99</v>
      </c>
      <c r="C31" s="189">
        <v>116</v>
      </c>
      <c r="D31" s="189">
        <v>111</v>
      </c>
      <c r="E31" s="198">
        <f t="shared" si="0"/>
        <v>0.956896551724138</v>
      </c>
    </row>
    <row r="32" s="175" customFormat="1" spans="1:5">
      <c r="A32" s="187">
        <v>20106</v>
      </c>
      <c r="B32" s="191" t="s">
        <v>106</v>
      </c>
      <c r="C32" s="189">
        <v>2133</v>
      </c>
      <c r="D32" s="189">
        <v>2267</v>
      </c>
      <c r="E32" s="198">
        <f t="shared" si="0"/>
        <v>1.06282231598687</v>
      </c>
    </row>
    <row r="33" s="175" customFormat="1" spans="1:5">
      <c r="A33" s="187">
        <v>2010601</v>
      </c>
      <c r="B33" s="188" t="s">
        <v>91</v>
      </c>
      <c r="C33" s="189">
        <v>259</v>
      </c>
      <c r="D33" s="189">
        <v>259</v>
      </c>
      <c r="E33" s="198">
        <f t="shared" si="0"/>
        <v>1</v>
      </c>
    </row>
    <row r="34" s="175" customFormat="1" spans="1:5">
      <c r="A34" s="187">
        <v>2010602</v>
      </c>
      <c r="B34" s="188" t="s">
        <v>92</v>
      </c>
      <c r="C34" s="189">
        <v>0</v>
      </c>
      <c r="D34" s="189">
        <v>220</v>
      </c>
      <c r="E34" s="198"/>
    </row>
    <row r="35" s="175" customFormat="1" spans="1:5">
      <c r="A35" s="187">
        <v>2010650</v>
      </c>
      <c r="B35" s="192" t="s">
        <v>99</v>
      </c>
      <c r="C35" s="189">
        <v>1078</v>
      </c>
      <c r="D35" s="189">
        <v>1072</v>
      </c>
      <c r="E35" s="198">
        <f t="shared" si="0"/>
        <v>0.99443413729128</v>
      </c>
    </row>
    <row r="36" s="175" customFormat="1" spans="1:5">
      <c r="A36" s="187">
        <v>2010699</v>
      </c>
      <c r="B36" s="192" t="s">
        <v>107</v>
      </c>
      <c r="C36" s="189">
        <v>796</v>
      </c>
      <c r="D36" s="189">
        <v>716</v>
      </c>
      <c r="E36" s="198">
        <f t="shared" si="0"/>
        <v>0.899497487437186</v>
      </c>
    </row>
    <row r="37" s="175" customFormat="1" spans="1:5">
      <c r="A37" s="187">
        <v>20107</v>
      </c>
      <c r="B37" s="192" t="s">
        <v>108</v>
      </c>
      <c r="C37" s="189">
        <v>800</v>
      </c>
      <c r="D37" s="189">
        <v>1200</v>
      </c>
      <c r="E37" s="198">
        <f t="shared" si="0"/>
        <v>1.5</v>
      </c>
    </row>
    <row r="38" s="175" customFormat="1" spans="1:5">
      <c r="A38" s="187">
        <v>2010799</v>
      </c>
      <c r="B38" s="191" t="s">
        <v>109</v>
      </c>
      <c r="C38" s="189">
        <v>800</v>
      </c>
      <c r="D38" s="189">
        <v>1200</v>
      </c>
      <c r="E38" s="198">
        <f t="shared" si="0"/>
        <v>1.5</v>
      </c>
    </row>
    <row r="39" s="175" customFormat="1" spans="1:5">
      <c r="A39" s="187">
        <v>20108</v>
      </c>
      <c r="B39" s="188" t="s">
        <v>110</v>
      </c>
      <c r="C39" s="189">
        <v>390</v>
      </c>
      <c r="D39" s="189">
        <v>384</v>
      </c>
      <c r="E39" s="198">
        <f t="shared" si="0"/>
        <v>0.984615384615385</v>
      </c>
    </row>
    <row r="40" s="175" customFormat="1" spans="1:5">
      <c r="A40" s="187">
        <v>2010801</v>
      </c>
      <c r="B40" s="191" t="s">
        <v>91</v>
      </c>
      <c r="C40" s="189">
        <v>227</v>
      </c>
      <c r="D40" s="189">
        <v>196</v>
      </c>
      <c r="E40" s="198">
        <f t="shared" si="0"/>
        <v>0.863436123348018</v>
      </c>
    </row>
    <row r="41" s="175" customFormat="1" spans="1:5">
      <c r="A41" s="187">
        <v>2010850</v>
      </c>
      <c r="B41" s="192" t="s">
        <v>99</v>
      </c>
      <c r="C41" s="189">
        <v>121</v>
      </c>
      <c r="D41" s="189">
        <v>119</v>
      </c>
      <c r="E41" s="198">
        <f t="shared" si="0"/>
        <v>0.983471074380165</v>
      </c>
    </row>
    <row r="42" s="175" customFormat="1" spans="1:5">
      <c r="A42" s="187">
        <v>2010899</v>
      </c>
      <c r="B42" s="192" t="s">
        <v>112</v>
      </c>
      <c r="C42" s="189">
        <v>42</v>
      </c>
      <c r="D42" s="189">
        <v>69</v>
      </c>
      <c r="E42" s="198">
        <f t="shared" si="0"/>
        <v>1.64285714285714</v>
      </c>
    </row>
    <row r="43" s="175" customFormat="1" spans="1:5">
      <c r="A43" s="187">
        <v>20111</v>
      </c>
      <c r="B43" s="188" t="s">
        <v>113</v>
      </c>
      <c r="C43" s="189">
        <v>1475</v>
      </c>
      <c r="D43" s="189">
        <v>1608</v>
      </c>
      <c r="E43" s="198">
        <f t="shared" si="0"/>
        <v>1.09016949152542</v>
      </c>
    </row>
    <row r="44" s="175" customFormat="1" spans="1:5">
      <c r="A44" s="187">
        <v>2011101</v>
      </c>
      <c r="B44" s="191" t="s">
        <v>91</v>
      </c>
      <c r="C44" s="189">
        <v>1117</v>
      </c>
      <c r="D44" s="189">
        <v>1014</v>
      </c>
      <c r="E44" s="198">
        <f t="shared" si="0"/>
        <v>0.907788719785139</v>
      </c>
    </row>
    <row r="45" s="175" customFormat="1" spans="1:5">
      <c r="A45" s="187">
        <v>2011150</v>
      </c>
      <c r="B45" s="192" t="s">
        <v>99</v>
      </c>
      <c r="C45" s="189">
        <v>215</v>
      </c>
      <c r="D45" s="189">
        <v>394</v>
      </c>
      <c r="E45" s="198">
        <f t="shared" si="0"/>
        <v>1.83255813953488</v>
      </c>
    </row>
    <row r="46" s="175" customFormat="1" spans="1:5">
      <c r="A46" s="187">
        <v>2011199</v>
      </c>
      <c r="B46" s="192" t="s">
        <v>114</v>
      </c>
      <c r="C46" s="189">
        <v>143</v>
      </c>
      <c r="D46" s="189">
        <v>200</v>
      </c>
      <c r="E46" s="198">
        <f t="shared" si="0"/>
        <v>1.3986013986014</v>
      </c>
    </row>
    <row r="47" s="175" customFormat="1" spans="1:5">
      <c r="A47" s="187">
        <v>20113</v>
      </c>
      <c r="B47" s="192" t="s">
        <v>115</v>
      </c>
      <c r="C47" s="189">
        <v>3317</v>
      </c>
      <c r="D47" s="189">
        <v>690</v>
      </c>
      <c r="E47" s="198">
        <f t="shared" si="0"/>
        <v>0.208019294543262</v>
      </c>
    </row>
    <row r="48" s="175" customFormat="1" spans="1:5">
      <c r="A48" s="187">
        <v>2011301</v>
      </c>
      <c r="B48" s="192" t="s">
        <v>91</v>
      </c>
      <c r="C48" s="189">
        <v>66</v>
      </c>
      <c r="D48" s="189">
        <v>97</v>
      </c>
      <c r="E48" s="198">
        <f t="shared" si="0"/>
        <v>1.46969696969697</v>
      </c>
    </row>
    <row r="49" s="175" customFormat="1" spans="1:5">
      <c r="A49" s="187">
        <v>2011308</v>
      </c>
      <c r="B49" s="192" t="s">
        <v>116</v>
      </c>
      <c r="C49" s="189">
        <v>3000</v>
      </c>
      <c r="D49" s="189">
        <v>350</v>
      </c>
      <c r="E49" s="198">
        <f t="shared" si="0"/>
        <v>0.116666666666667</v>
      </c>
    </row>
    <row r="50" s="175" customFormat="1" spans="1:5">
      <c r="A50" s="187">
        <v>2011399</v>
      </c>
      <c r="B50" s="188" t="s">
        <v>117</v>
      </c>
      <c r="C50" s="189">
        <v>251</v>
      </c>
      <c r="D50" s="189">
        <v>243</v>
      </c>
      <c r="E50" s="198">
        <f t="shared" si="0"/>
        <v>0.968127490039841</v>
      </c>
    </row>
    <row r="51" s="175" customFormat="1" spans="1:5">
      <c r="A51" s="187">
        <v>20123</v>
      </c>
      <c r="B51" s="188" t="s">
        <v>118</v>
      </c>
      <c r="C51" s="189">
        <v>0</v>
      </c>
      <c r="D51" s="189">
        <v>10</v>
      </c>
      <c r="E51" s="198"/>
    </row>
    <row r="52" s="175" customFormat="1" spans="1:5">
      <c r="A52" s="187">
        <v>2012304</v>
      </c>
      <c r="B52" s="192" t="s">
        <v>119</v>
      </c>
      <c r="C52" s="189">
        <v>0</v>
      </c>
      <c r="D52" s="189">
        <v>10</v>
      </c>
      <c r="E52" s="198"/>
    </row>
    <row r="53" s="175" customFormat="1" spans="1:5">
      <c r="A53" s="187">
        <v>20126</v>
      </c>
      <c r="B53" s="192" t="s">
        <v>120</v>
      </c>
      <c r="C53" s="189">
        <v>102</v>
      </c>
      <c r="D53" s="189">
        <v>78</v>
      </c>
      <c r="E53" s="198">
        <f t="shared" si="0"/>
        <v>0.764705882352941</v>
      </c>
    </row>
    <row r="54" s="175" customFormat="1" spans="1:5">
      <c r="A54" s="187">
        <v>2012604</v>
      </c>
      <c r="B54" s="192" t="s">
        <v>121</v>
      </c>
      <c r="C54" s="189">
        <v>102</v>
      </c>
      <c r="D54" s="189">
        <v>78</v>
      </c>
      <c r="E54" s="198">
        <f t="shared" si="0"/>
        <v>0.764705882352941</v>
      </c>
    </row>
    <row r="55" s="175" customFormat="1" spans="1:5">
      <c r="A55" s="187">
        <v>20128</v>
      </c>
      <c r="B55" s="192" t="s">
        <v>122</v>
      </c>
      <c r="C55" s="189">
        <v>41</v>
      </c>
      <c r="D55" s="189">
        <v>39</v>
      </c>
      <c r="E55" s="198">
        <f t="shared" si="0"/>
        <v>0.951219512195122</v>
      </c>
    </row>
    <row r="56" s="175" customFormat="1" spans="1:5">
      <c r="A56" s="187">
        <v>2012801</v>
      </c>
      <c r="B56" s="192" t="s">
        <v>91</v>
      </c>
      <c r="C56" s="189">
        <v>41</v>
      </c>
      <c r="D56" s="189">
        <v>39</v>
      </c>
      <c r="E56" s="198">
        <f t="shared" si="0"/>
        <v>0.951219512195122</v>
      </c>
    </row>
    <row r="57" s="175" customFormat="1" spans="1:5">
      <c r="A57" s="187">
        <v>20129</v>
      </c>
      <c r="B57" s="188" t="s">
        <v>124</v>
      </c>
      <c r="C57" s="189">
        <v>339</v>
      </c>
      <c r="D57" s="189">
        <v>431</v>
      </c>
      <c r="E57" s="198">
        <f t="shared" si="0"/>
        <v>1.27138643067847</v>
      </c>
    </row>
    <row r="58" s="175" customFormat="1" spans="1:5">
      <c r="A58" s="187">
        <v>2012901</v>
      </c>
      <c r="B58" s="191" t="s">
        <v>91</v>
      </c>
      <c r="C58" s="189">
        <v>293</v>
      </c>
      <c r="D58" s="189">
        <v>343</v>
      </c>
      <c r="E58" s="198">
        <f t="shared" si="0"/>
        <v>1.17064846416382</v>
      </c>
    </row>
    <row r="59" s="175" customFormat="1" spans="1:5">
      <c r="A59" s="187">
        <v>2012902</v>
      </c>
      <c r="B59" s="199" t="s">
        <v>92</v>
      </c>
      <c r="C59" s="189">
        <v>0</v>
      </c>
      <c r="D59" s="189">
        <v>28</v>
      </c>
      <c r="E59" s="198"/>
    </row>
    <row r="60" s="175" customFormat="1" spans="1:5">
      <c r="A60" s="187">
        <v>2012999</v>
      </c>
      <c r="B60" s="188" t="s">
        <v>125</v>
      </c>
      <c r="C60" s="189">
        <v>46</v>
      </c>
      <c r="D60" s="189">
        <v>60</v>
      </c>
      <c r="E60" s="198">
        <f t="shared" si="0"/>
        <v>1.30434782608696</v>
      </c>
    </row>
    <row r="61" s="175" customFormat="1" spans="1:5">
      <c r="A61" s="187">
        <v>20131</v>
      </c>
      <c r="B61" s="192" t="s">
        <v>126</v>
      </c>
      <c r="C61" s="189">
        <v>411</v>
      </c>
      <c r="D61" s="189">
        <v>339</v>
      </c>
      <c r="E61" s="198">
        <f t="shared" si="0"/>
        <v>0.824817518248175</v>
      </c>
    </row>
    <row r="62" s="175" customFormat="1" spans="1:5">
      <c r="A62" s="187">
        <v>2013101</v>
      </c>
      <c r="B62" s="192" t="s">
        <v>91</v>
      </c>
      <c r="C62" s="189">
        <v>325</v>
      </c>
      <c r="D62" s="189">
        <v>223</v>
      </c>
      <c r="E62" s="198">
        <f t="shared" si="0"/>
        <v>0.686153846153846</v>
      </c>
    </row>
    <row r="63" s="175" customFormat="1" spans="1:5">
      <c r="A63" s="187">
        <v>2013102</v>
      </c>
      <c r="B63" s="192" t="s">
        <v>92</v>
      </c>
      <c r="C63" s="189">
        <v>14</v>
      </c>
      <c r="D63" s="189">
        <v>24</v>
      </c>
      <c r="E63" s="198">
        <f t="shared" si="0"/>
        <v>1.71428571428571</v>
      </c>
    </row>
    <row r="64" s="175" customFormat="1" spans="1:5">
      <c r="A64" s="187">
        <v>2013150</v>
      </c>
      <c r="B64" s="192" t="s">
        <v>99</v>
      </c>
      <c r="C64" s="189">
        <v>63</v>
      </c>
      <c r="D64" s="189">
        <v>78</v>
      </c>
      <c r="E64" s="198">
        <f t="shared" si="0"/>
        <v>1.23809523809524</v>
      </c>
    </row>
    <row r="65" s="175" customFormat="1" spans="1:5">
      <c r="A65" s="187">
        <v>2013199</v>
      </c>
      <c r="B65" s="192" t="s">
        <v>127</v>
      </c>
      <c r="C65" s="189">
        <v>9</v>
      </c>
      <c r="D65" s="189">
        <v>14</v>
      </c>
      <c r="E65" s="198">
        <f t="shared" si="0"/>
        <v>1.55555555555556</v>
      </c>
    </row>
    <row r="66" s="175" customFormat="1" spans="1:5">
      <c r="A66" s="187">
        <v>20132</v>
      </c>
      <c r="B66" s="192" t="s">
        <v>128</v>
      </c>
      <c r="C66" s="189">
        <v>1363</v>
      </c>
      <c r="D66" s="189">
        <v>1409</v>
      </c>
      <c r="E66" s="198">
        <f t="shared" si="0"/>
        <v>1.03374908290536</v>
      </c>
    </row>
    <row r="67" s="175" customFormat="1" spans="1:5">
      <c r="A67" s="187">
        <v>2013201</v>
      </c>
      <c r="B67" s="192" t="s">
        <v>91</v>
      </c>
      <c r="C67" s="189">
        <v>773</v>
      </c>
      <c r="D67" s="189">
        <v>838</v>
      </c>
      <c r="E67" s="198">
        <f t="shared" si="0"/>
        <v>1.08408796895213</v>
      </c>
    </row>
    <row r="68" s="175" customFormat="1" spans="1:5">
      <c r="A68" s="187">
        <v>2013250</v>
      </c>
      <c r="B68" s="192" t="s">
        <v>99</v>
      </c>
      <c r="C68" s="189">
        <v>462</v>
      </c>
      <c r="D68" s="189">
        <v>458</v>
      </c>
      <c r="E68" s="198">
        <f t="shared" si="0"/>
        <v>0.991341991341991</v>
      </c>
    </row>
    <row r="69" s="175" customFormat="1" spans="1:5">
      <c r="A69" s="187">
        <v>2013299</v>
      </c>
      <c r="B69" s="188" t="s">
        <v>129</v>
      </c>
      <c r="C69" s="189">
        <v>128</v>
      </c>
      <c r="D69" s="189">
        <v>113</v>
      </c>
      <c r="E69" s="198">
        <f t="shared" si="0"/>
        <v>0.8828125</v>
      </c>
    </row>
    <row r="70" s="175" customFormat="1" spans="1:5">
      <c r="A70" s="187">
        <v>20133</v>
      </c>
      <c r="B70" s="191" t="s">
        <v>130</v>
      </c>
      <c r="C70" s="189">
        <v>375</v>
      </c>
      <c r="D70" s="189">
        <v>389</v>
      </c>
      <c r="E70" s="198">
        <f t="shared" si="0"/>
        <v>1.03733333333333</v>
      </c>
    </row>
    <row r="71" s="175" customFormat="1" spans="1:5">
      <c r="A71" s="187">
        <v>2013301</v>
      </c>
      <c r="B71" s="188" t="s">
        <v>91</v>
      </c>
      <c r="C71" s="189">
        <v>190</v>
      </c>
      <c r="D71" s="189">
        <v>179</v>
      </c>
      <c r="E71" s="198">
        <f t="shared" si="0"/>
        <v>0.942105263157895</v>
      </c>
    </row>
    <row r="72" s="175" customFormat="1" spans="1:5">
      <c r="A72" s="187">
        <v>2013350</v>
      </c>
      <c r="B72" s="191" t="s">
        <v>99</v>
      </c>
      <c r="C72" s="189">
        <v>175</v>
      </c>
      <c r="D72" s="189">
        <v>200</v>
      </c>
      <c r="E72" s="198">
        <f t="shared" ref="E72:E135" si="1">D72/C72</f>
        <v>1.14285714285714</v>
      </c>
    </row>
    <row r="73" s="175" customFormat="1" spans="1:5">
      <c r="A73" s="187">
        <v>2013399</v>
      </c>
      <c r="B73" s="192" t="s">
        <v>131</v>
      </c>
      <c r="C73" s="189">
        <v>10</v>
      </c>
      <c r="D73" s="189">
        <v>10</v>
      </c>
      <c r="E73" s="198">
        <f t="shared" si="1"/>
        <v>1</v>
      </c>
    </row>
    <row r="74" s="175" customFormat="1" spans="1:5">
      <c r="A74" s="187">
        <v>20134</v>
      </c>
      <c r="B74" s="192" t="s">
        <v>132</v>
      </c>
      <c r="C74" s="189">
        <v>232</v>
      </c>
      <c r="D74" s="189">
        <v>271</v>
      </c>
      <c r="E74" s="198">
        <f t="shared" si="1"/>
        <v>1.16810344827586</v>
      </c>
    </row>
    <row r="75" s="175" customFormat="1" spans="1:5">
      <c r="A75" s="187">
        <v>2013401</v>
      </c>
      <c r="B75" s="192" t="s">
        <v>91</v>
      </c>
      <c r="C75" s="189">
        <v>162</v>
      </c>
      <c r="D75" s="189">
        <v>180</v>
      </c>
      <c r="E75" s="198">
        <f t="shared" si="1"/>
        <v>1.11111111111111</v>
      </c>
    </row>
    <row r="76" s="175" customFormat="1" spans="1:5">
      <c r="A76" s="187">
        <v>2013450</v>
      </c>
      <c r="B76" s="192" t="s">
        <v>99</v>
      </c>
      <c r="C76" s="189">
        <v>69</v>
      </c>
      <c r="D76" s="189">
        <v>90</v>
      </c>
      <c r="E76" s="198">
        <f t="shared" si="1"/>
        <v>1.30434782608696</v>
      </c>
    </row>
    <row r="77" s="175" customFormat="1" spans="1:5">
      <c r="A77" s="187">
        <v>2013499</v>
      </c>
      <c r="B77" s="192" t="s">
        <v>133</v>
      </c>
      <c r="C77" s="189">
        <v>1</v>
      </c>
      <c r="D77" s="189">
        <v>1</v>
      </c>
      <c r="E77" s="198">
        <f t="shared" si="1"/>
        <v>1</v>
      </c>
    </row>
    <row r="78" s="175" customFormat="1" spans="1:5">
      <c r="A78" s="187">
        <v>20136</v>
      </c>
      <c r="B78" s="188" t="s">
        <v>134</v>
      </c>
      <c r="C78" s="189">
        <v>303</v>
      </c>
      <c r="D78" s="189">
        <v>324</v>
      </c>
      <c r="E78" s="198">
        <f t="shared" si="1"/>
        <v>1.06930693069307</v>
      </c>
    </row>
    <row r="79" s="175" customFormat="1" spans="1:5">
      <c r="A79" s="187">
        <v>2013601</v>
      </c>
      <c r="B79" s="188" t="s">
        <v>91</v>
      </c>
      <c r="C79" s="189">
        <v>220</v>
      </c>
      <c r="D79" s="189">
        <v>212</v>
      </c>
      <c r="E79" s="198">
        <f t="shared" si="1"/>
        <v>0.963636363636364</v>
      </c>
    </row>
    <row r="80" s="175" customFormat="1" spans="1:5">
      <c r="A80" s="187">
        <v>2013650</v>
      </c>
      <c r="B80" s="192" t="s">
        <v>99</v>
      </c>
      <c r="C80" s="189">
        <v>68</v>
      </c>
      <c r="D80" s="189">
        <v>72</v>
      </c>
      <c r="E80" s="198">
        <f t="shared" si="1"/>
        <v>1.05882352941176</v>
      </c>
    </row>
    <row r="81" s="175" customFormat="1" spans="1:5">
      <c r="A81" s="187">
        <v>2013699</v>
      </c>
      <c r="B81" s="192" t="s">
        <v>134</v>
      </c>
      <c r="C81" s="189">
        <v>15</v>
      </c>
      <c r="D81" s="189">
        <v>40</v>
      </c>
      <c r="E81" s="198">
        <f t="shared" si="1"/>
        <v>2.66666666666667</v>
      </c>
    </row>
    <row r="82" s="175" customFormat="1" spans="1:5">
      <c r="A82" s="187">
        <v>20138</v>
      </c>
      <c r="B82" s="192" t="s">
        <v>135</v>
      </c>
      <c r="C82" s="189">
        <v>1854</v>
      </c>
      <c r="D82" s="189">
        <v>1991</v>
      </c>
      <c r="E82" s="198">
        <f t="shared" si="1"/>
        <v>1.07389428263215</v>
      </c>
    </row>
    <row r="83" s="175" customFormat="1" spans="1:5">
      <c r="A83" s="187">
        <v>2013801</v>
      </c>
      <c r="B83" s="188" t="s">
        <v>91</v>
      </c>
      <c r="C83" s="189">
        <v>1513</v>
      </c>
      <c r="D83" s="189">
        <v>1471</v>
      </c>
      <c r="E83" s="198">
        <f t="shared" si="1"/>
        <v>0.972240581625909</v>
      </c>
    </row>
    <row r="84" s="175" customFormat="1" spans="1:5">
      <c r="A84" s="187">
        <v>2013805</v>
      </c>
      <c r="B84" s="188" t="s">
        <v>136</v>
      </c>
      <c r="C84" s="189">
        <v>44</v>
      </c>
      <c r="D84" s="189">
        <v>221</v>
      </c>
      <c r="E84" s="198">
        <f t="shared" si="1"/>
        <v>5.02272727272727</v>
      </c>
    </row>
    <row r="85" s="175" customFormat="1" spans="1:5">
      <c r="A85" s="187">
        <v>2013850</v>
      </c>
      <c r="B85" s="192" t="s">
        <v>99</v>
      </c>
      <c r="C85" s="189">
        <v>188</v>
      </c>
      <c r="D85" s="189">
        <v>184</v>
      </c>
      <c r="E85" s="198">
        <f t="shared" si="1"/>
        <v>0.978723404255319</v>
      </c>
    </row>
    <row r="86" s="175" customFormat="1" spans="1:5">
      <c r="A86" s="187">
        <v>2013899</v>
      </c>
      <c r="B86" s="192" t="s">
        <v>137</v>
      </c>
      <c r="C86" s="189">
        <v>109</v>
      </c>
      <c r="D86" s="189">
        <v>115</v>
      </c>
      <c r="E86" s="198">
        <f t="shared" si="1"/>
        <v>1.05504587155963</v>
      </c>
    </row>
    <row r="87" s="175" customFormat="1" spans="1:5">
      <c r="A87" s="187">
        <v>20139</v>
      </c>
      <c r="B87" s="192" t="s">
        <v>138</v>
      </c>
      <c r="C87" s="189">
        <v>1757</v>
      </c>
      <c r="D87" s="189">
        <v>2034</v>
      </c>
      <c r="E87" s="198">
        <f t="shared" si="1"/>
        <v>1.15765509391007</v>
      </c>
    </row>
    <row r="88" s="175" customFormat="1" spans="1:5">
      <c r="A88" s="187">
        <v>2013904</v>
      </c>
      <c r="B88" s="192" t="s">
        <v>139</v>
      </c>
      <c r="C88" s="189">
        <v>1757</v>
      </c>
      <c r="D88" s="189">
        <v>2034</v>
      </c>
      <c r="E88" s="198">
        <f t="shared" si="1"/>
        <v>1.15765509391007</v>
      </c>
    </row>
    <row r="89" s="175" customFormat="1" spans="1:5">
      <c r="A89" s="187">
        <v>20140</v>
      </c>
      <c r="B89" s="192" t="s">
        <v>140</v>
      </c>
      <c r="C89" s="189">
        <v>232</v>
      </c>
      <c r="D89" s="189">
        <v>318</v>
      </c>
      <c r="E89" s="198">
        <f t="shared" si="1"/>
        <v>1.37068965517241</v>
      </c>
    </row>
    <row r="90" s="175" customFormat="1" spans="1:5">
      <c r="A90" s="187">
        <v>2014001</v>
      </c>
      <c r="B90" s="192" t="s">
        <v>91</v>
      </c>
      <c r="C90" s="189">
        <v>87</v>
      </c>
      <c r="D90" s="189">
        <v>138</v>
      </c>
      <c r="E90" s="198">
        <f t="shared" si="1"/>
        <v>1.58620689655172</v>
      </c>
    </row>
    <row r="91" s="175" customFormat="1" spans="1:5">
      <c r="A91" s="187">
        <v>2014004</v>
      </c>
      <c r="B91" s="191" t="s">
        <v>141</v>
      </c>
      <c r="C91" s="189">
        <v>22</v>
      </c>
      <c r="D91" s="189">
        <v>60</v>
      </c>
      <c r="E91" s="198">
        <f t="shared" si="1"/>
        <v>2.72727272727273</v>
      </c>
    </row>
    <row r="92" s="175" customFormat="1" spans="1:5">
      <c r="A92" s="187">
        <v>2014050</v>
      </c>
      <c r="B92" s="199" t="s">
        <v>99</v>
      </c>
      <c r="C92" s="189">
        <v>0</v>
      </c>
      <c r="D92" s="189">
        <v>120</v>
      </c>
      <c r="E92" s="198"/>
    </row>
    <row r="93" s="193" customFormat="1" spans="1:5">
      <c r="A93" s="187">
        <v>2014099</v>
      </c>
      <c r="B93" s="192" t="s">
        <v>142</v>
      </c>
      <c r="C93" s="189">
        <v>123</v>
      </c>
      <c r="D93" s="189">
        <v>0</v>
      </c>
      <c r="E93" s="198">
        <f t="shared" si="1"/>
        <v>0</v>
      </c>
    </row>
    <row r="94" s="175" customFormat="1" spans="1:5">
      <c r="A94" s="187">
        <v>20141</v>
      </c>
      <c r="B94" s="188" t="s">
        <v>143</v>
      </c>
      <c r="C94" s="189">
        <v>0</v>
      </c>
      <c r="D94" s="189">
        <v>275</v>
      </c>
      <c r="E94" s="198"/>
    </row>
    <row r="95" s="175" customFormat="1" spans="1:5">
      <c r="A95" s="187">
        <v>2014150</v>
      </c>
      <c r="B95" s="192" t="s">
        <v>99</v>
      </c>
      <c r="C95" s="189">
        <v>0</v>
      </c>
      <c r="D95" s="189">
        <v>275</v>
      </c>
      <c r="E95" s="198"/>
    </row>
    <row r="96" s="175" customFormat="1" spans="1:5">
      <c r="A96" s="187">
        <v>204</v>
      </c>
      <c r="B96" s="192" t="s">
        <v>144</v>
      </c>
      <c r="C96" s="189">
        <v>13466</v>
      </c>
      <c r="D96" s="189">
        <v>15450</v>
      </c>
      <c r="E96" s="198">
        <f t="shared" si="1"/>
        <v>1.14733402643695</v>
      </c>
    </row>
    <row r="97" s="175" customFormat="1" spans="1:5">
      <c r="A97" s="187">
        <v>20402</v>
      </c>
      <c r="B97" s="192" t="s">
        <v>145</v>
      </c>
      <c r="C97" s="189">
        <v>12413</v>
      </c>
      <c r="D97" s="189">
        <v>14201</v>
      </c>
      <c r="E97" s="198">
        <f t="shared" si="1"/>
        <v>1.14404253605091</v>
      </c>
    </row>
    <row r="98" s="175" customFormat="1" spans="1:5">
      <c r="A98" s="187">
        <v>2040201</v>
      </c>
      <c r="B98" s="192" t="s">
        <v>91</v>
      </c>
      <c r="C98" s="189">
        <v>8073</v>
      </c>
      <c r="D98" s="189">
        <v>8506</v>
      </c>
      <c r="E98" s="198">
        <f t="shared" si="1"/>
        <v>1.05363557537471</v>
      </c>
    </row>
    <row r="99" s="175" customFormat="1" spans="1:5">
      <c r="A99" s="187">
        <v>2040202</v>
      </c>
      <c r="B99" s="192" t="s">
        <v>92</v>
      </c>
      <c r="C99" s="189">
        <v>0</v>
      </c>
      <c r="D99" s="189">
        <v>1514</v>
      </c>
      <c r="E99" s="198"/>
    </row>
    <row r="100" s="175" customFormat="1" spans="1:5">
      <c r="A100" s="187">
        <v>2040299</v>
      </c>
      <c r="B100" s="192" t="s">
        <v>146</v>
      </c>
      <c r="C100" s="189">
        <v>4340</v>
      </c>
      <c r="D100" s="189">
        <v>4181</v>
      </c>
      <c r="E100" s="198">
        <f t="shared" si="1"/>
        <v>0.963364055299539</v>
      </c>
    </row>
    <row r="101" s="175" customFormat="1" spans="1:5">
      <c r="A101" s="187">
        <v>20406</v>
      </c>
      <c r="B101" s="192" t="s">
        <v>148</v>
      </c>
      <c r="C101" s="189">
        <v>1053</v>
      </c>
      <c r="D101" s="189">
        <v>1249</v>
      </c>
      <c r="E101" s="198">
        <f t="shared" si="1"/>
        <v>1.18613485280152</v>
      </c>
    </row>
    <row r="102" s="175" customFormat="1" spans="1:5">
      <c r="A102" s="187">
        <v>2040601</v>
      </c>
      <c r="B102" s="192" t="s">
        <v>91</v>
      </c>
      <c r="C102" s="189">
        <v>712</v>
      </c>
      <c r="D102" s="189">
        <v>682</v>
      </c>
      <c r="E102" s="198">
        <f t="shared" si="1"/>
        <v>0.957865168539326</v>
      </c>
    </row>
    <row r="103" s="175" customFormat="1" spans="1:5">
      <c r="A103" s="187">
        <v>2040602</v>
      </c>
      <c r="B103" s="192" t="s">
        <v>92</v>
      </c>
      <c r="C103" s="189">
        <v>0</v>
      </c>
      <c r="D103" s="189">
        <v>77</v>
      </c>
      <c r="E103" s="198"/>
    </row>
    <row r="104" s="175" customFormat="1" spans="1:5">
      <c r="A104" s="187">
        <v>2040604</v>
      </c>
      <c r="B104" s="192" t="s">
        <v>149</v>
      </c>
      <c r="C104" s="189">
        <v>0</v>
      </c>
      <c r="D104" s="189">
        <v>68</v>
      </c>
      <c r="E104" s="198"/>
    </row>
    <row r="105" s="175" customFormat="1" spans="1:5">
      <c r="A105" s="187">
        <v>2040607</v>
      </c>
      <c r="B105" s="192" t="s">
        <v>150</v>
      </c>
      <c r="C105" s="189">
        <v>31</v>
      </c>
      <c r="D105" s="189">
        <v>79</v>
      </c>
      <c r="E105" s="198">
        <f t="shared" si="1"/>
        <v>2.54838709677419</v>
      </c>
    </row>
    <row r="106" s="175" customFormat="1" spans="1:5">
      <c r="A106" s="187">
        <v>2040650</v>
      </c>
      <c r="B106" s="188" t="s">
        <v>99</v>
      </c>
      <c r="C106" s="189">
        <v>41</v>
      </c>
      <c r="D106" s="189">
        <v>47</v>
      </c>
      <c r="E106" s="198">
        <f t="shared" si="1"/>
        <v>1.14634146341463</v>
      </c>
    </row>
    <row r="107" s="175" customFormat="1" spans="1:5">
      <c r="A107" s="187">
        <v>2040699</v>
      </c>
      <c r="B107" s="191" t="s">
        <v>151</v>
      </c>
      <c r="C107" s="189">
        <v>269</v>
      </c>
      <c r="D107" s="189">
        <v>296</v>
      </c>
      <c r="E107" s="198">
        <f t="shared" si="1"/>
        <v>1.1003717472119</v>
      </c>
    </row>
    <row r="108" s="175" customFormat="1" spans="1:5">
      <c r="A108" s="187">
        <v>205</v>
      </c>
      <c r="B108" s="188" t="s">
        <v>152</v>
      </c>
      <c r="C108" s="189">
        <v>69920</v>
      </c>
      <c r="D108" s="189">
        <v>85825</v>
      </c>
      <c r="E108" s="198">
        <f t="shared" si="1"/>
        <v>1.22747425629291</v>
      </c>
    </row>
    <row r="109" s="175" customFormat="1" spans="1:5">
      <c r="A109" s="187">
        <v>20501</v>
      </c>
      <c r="B109" s="199" t="s">
        <v>153</v>
      </c>
      <c r="C109" s="189">
        <v>1264</v>
      </c>
      <c r="D109" s="189">
        <v>1615</v>
      </c>
      <c r="E109" s="198">
        <f t="shared" si="1"/>
        <v>1.27768987341772</v>
      </c>
    </row>
    <row r="110" s="175" customFormat="1" spans="1:5">
      <c r="A110" s="187">
        <v>2050101</v>
      </c>
      <c r="B110" s="188" t="s">
        <v>91</v>
      </c>
      <c r="C110" s="189">
        <v>247</v>
      </c>
      <c r="D110" s="189">
        <v>213</v>
      </c>
      <c r="E110" s="198">
        <f t="shared" si="1"/>
        <v>0.862348178137652</v>
      </c>
    </row>
    <row r="111" s="175" customFormat="1" spans="1:5">
      <c r="A111" s="187">
        <v>2050199</v>
      </c>
      <c r="B111" s="188" t="s">
        <v>154</v>
      </c>
      <c r="C111" s="189">
        <v>1017</v>
      </c>
      <c r="D111" s="189">
        <v>1402</v>
      </c>
      <c r="E111" s="198">
        <f t="shared" si="1"/>
        <v>1.37856440511308</v>
      </c>
    </row>
    <row r="112" s="175" customFormat="1" spans="1:5">
      <c r="A112" s="187">
        <v>20502</v>
      </c>
      <c r="B112" s="191" t="s">
        <v>155</v>
      </c>
      <c r="C112" s="189">
        <v>65006</v>
      </c>
      <c r="D112" s="189">
        <v>80245</v>
      </c>
      <c r="E112" s="198">
        <f t="shared" si="1"/>
        <v>1.23442451466019</v>
      </c>
    </row>
    <row r="113" s="175" customFormat="1" spans="1:5">
      <c r="A113" s="187">
        <v>2050201</v>
      </c>
      <c r="B113" s="199" t="s">
        <v>156</v>
      </c>
      <c r="C113" s="189">
        <v>1392</v>
      </c>
      <c r="D113" s="189">
        <v>3081</v>
      </c>
      <c r="E113" s="198">
        <f t="shared" si="1"/>
        <v>2.21336206896552</v>
      </c>
    </row>
    <row r="114" s="175" customFormat="1" spans="1:5">
      <c r="A114" s="187">
        <v>2050202</v>
      </c>
      <c r="B114" s="188" t="s">
        <v>157</v>
      </c>
      <c r="C114" s="189">
        <v>27511</v>
      </c>
      <c r="D114" s="189">
        <v>31566</v>
      </c>
      <c r="E114" s="198">
        <f t="shared" si="1"/>
        <v>1.14739558721966</v>
      </c>
    </row>
    <row r="115" s="175" customFormat="1" spans="1:5">
      <c r="A115" s="187">
        <v>2050203</v>
      </c>
      <c r="B115" s="188" t="s">
        <v>158</v>
      </c>
      <c r="C115" s="189">
        <v>19024</v>
      </c>
      <c r="D115" s="189">
        <v>25645</v>
      </c>
      <c r="E115" s="198">
        <f t="shared" si="1"/>
        <v>1.34803406223717</v>
      </c>
    </row>
    <row r="116" s="175" customFormat="1" spans="1:5">
      <c r="A116" s="187">
        <v>2050204</v>
      </c>
      <c r="B116" s="192" t="s">
        <v>159</v>
      </c>
      <c r="C116" s="189">
        <v>16572</v>
      </c>
      <c r="D116" s="189">
        <v>11161</v>
      </c>
      <c r="E116" s="198">
        <f t="shared" si="1"/>
        <v>0.673485397055274</v>
      </c>
    </row>
    <row r="117" s="175" customFormat="1" spans="1:5">
      <c r="A117" s="187">
        <v>2050299</v>
      </c>
      <c r="B117" s="192" t="s">
        <v>160</v>
      </c>
      <c r="C117" s="189">
        <v>507</v>
      </c>
      <c r="D117" s="189">
        <v>8792</v>
      </c>
      <c r="E117" s="198">
        <f t="shared" si="1"/>
        <v>17.3412228796844</v>
      </c>
    </row>
    <row r="118" s="175" customFormat="1" spans="1:5">
      <c r="A118" s="187">
        <v>20503</v>
      </c>
      <c r="B118" s="192" t="s">
        <v>161</v>
      </c>
      <c r="C118" s="189">
        <v>2197</v>
      </c>
      <c r="D118" s="189">
        <v>2403</v>
      </c>
      <c r="E118" s="198">
        <f t="shared" si="1"/>
        <v>1.09376422394174</v>
      </c>
    </row>
    <row r="119" s="175" customFormat="1" spans="1:5">
      <c r="A119" s="187">
        <v>2050302</v>
      </c>
      <c r="B119" s="188" t="s">
        <v>162</v>
      </c>
      <c r="C119" s="189">
        <v>2169</v>
      </c>
      <c r="D119" s="189">
        <v>2403</v>
      </c>
      <c r="E119" s="198">
        <f t="shared" si="1"/>
        <v>1.10788381742739</v>
      </c>
    </row>
    <row r="120" s="193" customFormat="1" spans="1:5">
      <c r="A120" s="187">
        <v>2050399</v>
      </c>
      <c r="B120" s="192" t="s">
        <v>163</v>
      </c>
      <c r="C120" s="189">
        <v>28</v>
      </c>
      <c r="D120" s="189">
        <v>0</v>
      </c>
      <c r="E120" s="198">
        <f t="shared" si="1"/>
        <v>0</v>
      </c>
    </row>
    <row r="121" s="175" customFormat="1" spans="1:5">
      <c r="A121" s="187">
        <v>20507</v>
      </c>
      <c r="B121" s="188" t="s">
        <v>164</v>
      </c>
      <c r="C121" s="189">
        <v>274</v>
      </c>
      <c r="D121" s="189">
        <v>529</v>
      </c>
      <c r="E121" s="198">
        <f t="shared" si="1"/>
        <v>1.93065693430657</v>
      </c>
    </row>
    <row r="122" s="175" customFormat="1" spans="1:5">
      <c r="A122" s="187">
        <v>2050701</v>
      </c>
      <c r="B122" s="188" t="s">
        <v>165</v>
      </c>
      <c r="C122" s="189">
        <v>274</v>
      </c>
      <c r="D122" s="189">
        <v>529</v>
      </c>
      <c r="E122" s="198">
        <f t="shared" si="1"/>
        <v>1.93065693430657</v>
      </c>
    </row>
    <row r="123" s="175" customFormat="1" spans="1:5">
      <c r="A123" s="187">
        <v>20508</v>
      </c>
      <c r="B123" s="192" t="s">
        <v>166</v>
      </c>
      <c r="C123" s="189">
        <v>1179</v>
      </c>
      <c r="D123" s="189">
        <v>1033</v>
      </c>
      <c r="E123" s="198">
        <f t="shared" si="1"/>
        <v>0.876166242578456</v>
      </c>
    </row>
    <row r="124" s="175" customFormat="1" spans="1:5">
      <c r="A124" s="187">
        <v>2050801</v>
      </c>
      <c r="B124" s="192" t="s">
        <v>167</v>
      </c>
      <c r="C124" s="189">
        <v>941</v>
      </c>
      <c r="D124" s="189">
        <v>776</v>
      </c>
      <c r="E124" s="198">
        <f t="shared" si="1"/>
        <v>0.824654622741764</v>
      </c>
    </row>
    <row r="125" s="175" customFormat="1" spans="1:5">
      <c r="A125" s="187">
        <v>2050802</v>
      </c>
      <c r="B125" s="192" t="s">
        <v>168</v>
      </c>
      <c r="C125" s="189">
        <v>222</v>
      </c>
      <c r="D125" s="189">
        <v>257</v>
      </c>
      <c r="E125" s="198">
        <f t="shared" si="1"/>
        <v>1.15765765765766</v>
      </c>
    </row>
    <row r="126" s="193" customFormat="1" spans="1:5">
      <c r="A126" s="187">
        <v>2050899</v>
      </c>
      <c r="B126" s="192" t="s">
        <v>169</v>
      </c>
      <c r="C126" s="189">
        <v>16</v>
      </c>
      <c r="D126" s="189">
        <v>0</v>
      </c>
      <c r="E126" s="198">
        <f t="shared" si="1"/>
        <v>0</v>
      </c>
    </row>
    <row r="127" s="175" customFormat="1" spans="1:5">
      <c r="A127" s="187">
        <v>206</v>
      </c>
      <c r="B127" s="192" t="s">
        <v>172</v>
      </c>
      <c r="C127" s="189">
        <v>208</v>
      </c>
      <c r="D127" s="189">
        <v>231</v>
      </c>
      <c r="E127" s="198">
        <f t="shared" si="1"/>
        <v>1.11057692307692</v>
      </c>
    </row>
    <row r="128" s="175" customFormat="1" spans="1:5">
      <c r="A128" s="187">
        <v>20601</v>
      </c>
      <c r="B128" s="192" t="s">
        <v>173</v>
      </c>
      <c r="C128" s="189">
        <v>22</v>
      </c>
      <c r="D128" s="189">
        <v>62</v>
      </c>
      <c r="E128" s="198">
        <f t="shared" si="1"/>
        <v>2.81818181818182</v>
      </c>
    </row>
    <row r="129" s="175" customFormat="1" spans="1:5">
      <c r="A129" s="187">
        <v>2060101</v>
      </c>
      <c r="B129" s="192" t="s">
        <v>91</v>
      </c>
      <c r="C129" s="189">
        <v>0</v>
      </c>
      <c r="D129" s="189">
        <v>29</v>
      </c>
      <c r="E129" s="198"/>
    </row>
    <row r="130" s="175" customFormat="1" spans="1:5">
      <c r="A130" s="187">
        <v>2060199</v>
      </c>
      <c r="B130" s="192" t="s">
        <v>174</v>
      </c>
      <c r="C130" s="189">
        <v>22</v>
      </c>
      <c r="D130" s="189">
        <v>33</v>
      </c>
      <c r="E130" s="198">
        <f t="shared" si="1"/>
        <v>1.5</v>
      </c>
    </row>
    <row r="131" s="175" customFormat="1" spans="1:5">
      <c r="A131" s="187">
        <v>20606</v>
      </c>
      <c r="B131" s="188" t="s">
        <v>175</v>
      </c>
      <c r="C131" s="189">
        <v>77</v>
      </c>
      <c r="D131" s="189">
        <v>57</v>
      </c>
      <c r="E131" s="198">
        <f t="shared" si="1"/>
        <v>0.74025974025974</v>
      </c>
    </row>
    <row r="132" s="175" customFormat="1" spans="1:5">
      <c r="A132" s="187">
        <v>2060601</v>
      </c>
      <c r="B132" s="191" t="s">
        <v>176</v>
      </c>
      <c r="C132" s="189">
        <v>77</v>
      </c>
      <c r="D132" s="189">
        <v>57</v>
      </c>
      <c r="E132" s="198">
        <f t="shared" si="1"/>
        <v>0.74025974025974</v>
      </c>
    </row>
    <row r="133" s="175" customFormat="1" spans="1:5">
      <c r="A133" s="187">
        <v>20607</v>
      </c>
      <c r="B133" s="199" t="s">
        <v>177</v>
      </c>
      <c r="C133" s="189">
        <v>109</v>
      </c>
      <c r="D133" s="189">
        <v>112</v>
      </c>
      <c r="E133" s="198">
        <f t="shared" si="1"/>
        <v>1.02752293577982</v>
      </c>
    </row>
    <row r="134" s="175" customFormat="1" spans="1:5">
      <c r="A134" s="187">
        <v>2060799</v>
      </c>
      <c r="B134" s="192" t="s">
        <v>178</v>
      </c>
      <c r="C134" s="189">
        <v>109</v>
      </c>
      <c r="D134" s="189">
        <v>112</v>
      </c>
      <c r="E134" s="198">
        <f t="shared" si="1"/>
        <v>1.02752293577982</v>
      </c>
    </row>
    <row r="135" s="175" customFormat="1" spans="1:5">
      <c r="A135" s="187">
        <v>207</v>
      </c>
      <c r="B135" s="192" t="s">
        <v>181</v>
      </c>
      <c r="C135" s="189">
        <v>1617</v>
      </c>
      <c r="D135" s="189">
        <v>3288</v>
      </c>
      <c r="E135" s="198">
        <f t="shared" si="1"/>
        <v>2.03339517625232</v>
      </c>
    </row>
    <row r="136" s="175" customFormat="1" spans="1:5">
      <c r="A136" s="187">
        <v>20701</v>
      </c>
      <c r="B136" s="192" t="s">
        <v>182</v>
      </c>
      <c r="C136" s="189">
        <v>1422</v>
      </c>
      <c r="D136" s="189">
        <v>1950</v>
      </c>
      <c r="E136" s="198">
        <f t="shared" ref="E136:E199" si="2">D136/C136</f>
        <v>1.37130801687764</v>
      </c>
    </row>
    <row r="137" s="175" customFormat="1" spans="1:5">
      <c r="A137" s="187">
        <v>2070101</v>
      </c>
      <c r="B137" s="192" t="s">
        <v>91</v>
      </c>
      <c r="C137" s="189">
        <v>288</v>
      </c>
      <c r="D137" s="189">
        <v>322</v>
      </c>
      <c r="E137" s="198">
        <f t="shared" si="2"/>
        <v>1.11805555555556</v>
      </c>
    </row>
    <row r="138" s="175" customFormat="1" spans="1:5">
      <c r="A138" s="187">
        <v>2070104</v>
      </c>
      <c r="B138" s="192" t="s">
        <v>183</v>
      </c>
      <c r="C138" s="189">
        <v>59</v>
      </c>
      <c r="D138" s="189">
        <v>83</v>
      </c>
      <c r="E138" s="198">
        <f t="shared" si="2"/>
        <v>1.40677966101695</v>
      </c>
    </row>
    <row r="139" s="175" customFormat="1" spans="1:5">
      <c r="A139" s="187">
        <v>2070109</v>
      </c>
      <c r="B139" s="188" t="s">
        <v>184</v>
      </c>
      <c r="C139" s="189">
        <v>129</v>
      </c>
      <c r="D139" s="189">
        <v>146</v>
      </c>
      <c r="E139" s="198">
        <f t="shared" si="2"/>
        <v>1.13178294573643</v>
      </c>
    </row>
    <row r="140" s="175" customFormat="1" spans="1:5">
      <c r="A140" s="187">
        <v>2070111</v>
      </c>
      <c r="B140" s="188" t="s">
        <v>185</v>
      </c>
      <c r="C140" s="189">
        <v>0</v>
      </c>
      <c r="D140" s="189">
        <v>4</v>
      </c>
      <c r="E140" s="198"/>
    </row>
    <row r="141" s="175" customFormat="1" spans="1:5">
      <c r="A141" s="187">
        <v>2070113</v>
      </c>
      <c r="B141" s="188" t="s">
        <v>186</v>
      </c>
      <c r="C141" s="189">
        <v>0</v>
      </c>
      <c r="D141" s="189">
        <v>50</v>
      </c>
      <c r="E141" s="198"/>
    </row>
    <row r="142" s="193" customFormat="1" spans="1:5">
      <c r="A142" s="187">
        <v>2070114</v>
      </c>
      <c r="B142" s="192" t="s">
        <v>187</v>
      </c>
      <c r="C142" s="189">
        <v>10</v>
      </c>
      <c r="D142" s="189">
        <v>0</v>
      </c>
      <c r="E142" s="198">
        <f t="shared" si="2"/>
        <v>0</v>
      </c>
    </row>
    <row r="143" s="175" customFormat="1" spans="1:5">
      <c r="A143" s="187">
        <v>2070199</v>
      </c>
      <c r="B143" s="192" t="s">
        <v>188</v>
      </c>
      <c r="C143" s="189">
        <v>936</v>
      </c>
      <c r="D143" s="189">
        <v>1345</v>
      </c>
      <c r="E143" s="198">
        <f t="shared" si="2"/>
        <v>1.43696581196581</v>
      </c>
    </row>
    <row r="144" s="175" customFormat="1" spans="1:5">
      <c r="A144" s="187">
        <v>20702</v>
      </c>
      <c r="B144" s="192" t="s">
        <v>189</v>
      </c>
      <c r="C144" s="189">
        <v>101</v>
      </c>
      <c r="D144" s="189">
        <v>512</v>
      </c>
      <c r="E144" s="198">
        <f t="shared" si="2"/>
        <v>5.06930693069307</v>
      </c>
    </row>
    <row r="145" s="175" customFormat="1" spans="1:5">
      <c r="A145" s="187">
        <v>2070205</v>
      </c>
      <c r="B145" s="192" t="s">
        <v>191</v>
      </c>
      <c r="C145" s="189">
        <v>65</v>
      </c>
      <c r="D145" s="189">
        <v>512</v>
      </c>
      <c r="E145" s="198">
        <f t="shared" si="2"/>
        <v>7.87692307692308</v>
      </c>
    </row>
    <row r="146" s="193" customFormat="1" spans="1:5">
      <c r="A146" s="187">
        <v>2070299</v>
      </c>
      <c r="B146" s="192" t="s">
        <v>192</v>
      </c>
      <c r="C146" s="189">
        <v>36</v>
      </c>
      <c r="D146" s="189">
        <v>0</v>
      </c>
      <c r="E146" s="198">
        <f t="shared" si="2"/>
        <v>0</v>
      </c>
    </row>
    <row r="147" s="175" customFormat="1" spans="1:5">
      <c r="A147" s="187">
        <v>20708</v>
      </c>
      <c r="B147" s="192" t="s">
        <v>195</v>
      </c>
      <c r="C147" s="189">
        <v>94</v>
      </c>
      <c r="D147" s="189">
        <v>498</v>
      </c>
      <c r="E147" s="198">
        <f t="shared" si="2"/>
        <v>5.29787234042553</v>
      </c>
    </row>
    <row r="148" s="175" customFormat="1" spans="1:5">
      <c r="A148" s="187">
        <v>2070807</v>
      </c>
      <c r="B148" s="191" t="s">
        <v>196</v>
      </c>
      <c r="C148" s="189">
        <v>0</v>
      </c>
      <c r="D148" s="189">
        <v>23</v>
      </c>
      <c r="E148" s="198"/>
    </row>
    <row r="149" s="175" customFormat="1" spans="1:5">
      <c r="A149" s="187">
        <v>2070808</v>
      </c>
      <c r="B149" s="199" t="s">
        <v>197</v>
      </c>
      <c r="C149" s="189">
        <v>59</v>
      </c>
      <c r="D149" s="189">
        <v>475</v>
      </c>
      <c r="E149" s="198">
        <f t="shared" si="2"/>
        <v>8.05084745762712</v>
      </c>
    </row>
    <row r="150" s="193" customFormat="1" spans="1:5">
      <c r="A150" s="187">
        <v>2070899</v>
      </c>
      <c r="B150" s="192" t="s">
        <v>198</v>
      </c>
      <c r="C150" s="189">
        <v>35</v>
      </c>
      <c r="D150" s="189">
        <v>0</v>
      </c>
      <c r="E150" s="198">
        <f t="shared" si="2"/>
        <v>0</v>
      </c>
    </row>
    <row r="151" s="175" customFormat="1" spans="1:5">
      <c r="A151" s="187">
        <v>20799</v>
      </c>
      <c r="B151" s="188" t="s">
        <v>199</v>
      </c>
      <c r="C151" s="189">
        <v>0</v>
      </c>
      <c r="D151" s="189">
        <v>328</v>
      </c>
      <c r="E151" s="198"/>
    </row>
    <row r="152" s="175" customFormat="1" spans="1:5">
      <c r="A152" s="187">
        <v>2079999</v>
      </c>
      <c r="B152" s="192" t="s">
        <v>199</v>
      </c>
      <c r="C152" s="189">
        <v>0</v>
      </c>
      <c r="D152" s="189">
        <v>328</v>
      </c>
      <c r="E152" s="198"/>
    </row>
    <row r="153" s="175" customFormat="1" spans="1:5">
      <c r="A153" s="187">
        <v>208</v>
      </c>
      <c r="B153" s="192" t="s">
        <v>200</v>
      </c>
      <c r="C153" s="189">
        <v>63719</v>
      </c>
      <c r="D153" s="189">
        <v>89921</v>
      </c>
      <c r="E153" s="198">
        <f t="shared" si="2"/>
        <v>1.41121172648661</v>
      </c>
    </row>
    <row r="154" s="175" customFormat="1" spans="1:5">
      <c r="A154" s="187">
        <v>20801</v>
      </c>
      <c r="B154" s="192" t="s">
        <v>201</v>
      </c>
      <c r="C154" s="189">
        <v>1364</v>
      </c>
      <c r="D154" s="189">
        <v>4265</v>
      </c>
      <c r="E154" s="198">
        <f t="shared" si="2"/>
        <v>3.12683284457478</v>
      </c>
    </row>
    <row r="155" s="175" customFormat="1" spans="1:5">
      <c r="A155" s="187">
        <v>2080106</v>
      </c>
      <c r="B155" s="192" t="s">
        <v>202</v>
      </c>
      <c r="C155" s="189">
        <v>287</v>
      </c>
      <c r="D155" s="189">
        <v>297</v>
      </c>
      <c r="E155" s="198">
        <f t="shared" si="2"/>
        <v>1.03484320557491</v>
      </c>
    </row>
    <row r="156" s="175" customFormat="1" spans="1:5">
      <c r="A156" s="187">
        <v>2080109</v>
      </c>
      <c r="B156" s="192" t="s">
        <v>203</v>
      </c>
      <c r="C156" s="189">
        <v>383</v>
      </c>
      <c r="D156" s="189">
        <v>3058</v>
      </c>
      <c r="E156" s="198">
        <f t="shared" si="2"/>
        <v>7.98433420365535</v>
      </c>
    </row>
    <row r="157" s="175" customFormat="1" spans="1:5">
      <c r="A157" s="187">
        <v>2080199</v>
      </c>
      <c r="B157" s="192" t="s">
        <v>204</v>
      </c>
      <c r="C157" s="189">
        <v>694</v>
      </c>
      <c r="D157" s="189">
        <v>910</v>
      </c>
      <c r="E157" s="198">
        <f t="shared" si="2"/>
        <v>1.31123919308357</v>
      </c>
    </row>
    <row r="158" s="175" customFormat="1" spans="1:5">
      <c r="A158" s="187">
        <v>20802</v>
      </c>
      <c r="B158" s="199" t="s">
        <v>205</v>
      </c>
      <c r="C158" s="189">
        <v>918</v>
      </c>
      <c r="D158" s="189">
        <v>1089</v>
      </c>
      <c r="E158" s="198">
        <f t="shared" si="2"/>
        <v>1.18627450980392</v>
      </c>
    </row>
    <row r="159" s="175" customFormat="1" spans="1:5">
      <c r="A159" s="187">
        <v>2080201</v>
      </c>
      <c r="B159" s="192" t="s">
        <v>91</v>
      </c>
      <c r="C159" s="189">
        <v>106</v>
      </c>
      <c r="D159" s="189">
        <v>95</v>
      </c>
      <c r="E159" s="198">
        <f t="shared" si="2"/>
        <v>0.89622641509434</v>
      </c>
    </row>
    <row r="160" s="175" customFormat="1" spans="1:5">
      <c r="A160" s="187">
        <v>2080299</v>
      </c>
      <c r="B160" s="192" t="s">
        <v>208</v>
      </c>
      <c r="C160" s="189">
        <v>812</v>
      </c>
      <c r="D160" s="189">
        <v>994</v>
      </c>
      <c r="E160" s="198">
        <f t="shared" si="2"/>
        <v>1.22413793103448</v>
      </c>
    </row>
    <row r="161" s="175" customFormat="1" spans="1:5">
      <c r="A161" s="187">
        <v>20805</v>
      </c>
      <c r="B161" s="192" t="s">
        <v>209</v>
      </c>
      <c r="C161" s="189">
        <v>43646</v>
      </c>
      <c r="D161" s="189">
        <v>55507</v>
      </c>
      <c r="E161" s="198">
        <f t="shared" si="2"/>
        <v>1.2717545708656</v>
      </c>
    </row>
    <row r="162" s="175" customFormat="1" spans="1:5">
      <c r="A162" s="187">
        <v>2080501</v>
      </c>
      <c r="B162" s="192" t="s">
        <v>210</v>
      </c>
      <c r="C162" s="189">
        <v>210</v>
      </c>
      <c r="D162" s="189">
        <v>121</v>
      </c>
      <c r="E162" s="198">
        <f t="shared" si="2"/>
        <v>0.576190476190476</v>
      </c>
    </row>
    <row r="163" s="175" customFormat="1" spans="1:5">
      <c r="A163" s="187">
        <v>2080502</v>
      </c>
      <c r="B163" s="192" t="s">
        <v>211</v>
      </c>
      <c r="C163" s="189">
        <v>472</v>
      </c>
      <c r="D163" s="189">
        <v>384</v>
      </c>
      <c r="E163" s="198">
        <f t="shared" si="2"/>
        <v>0.813559322033898</v>
      </c>
    </row>
    <row r="164" s="175" customFormat="1" spans="1:5">
      <c r="A164" s="187">
        <v>2080505</v>
      </c>
      <c r="B164" s="192" t="s">
        <v>212</v>
      </c>
      <c r="C164" s="189">
        <v>13951</v>
      </c>
      <c r="D164" s="189">
        <v>13779</v>
      </c>
      <c r="E164" s="198">
        <f t="shared" si="2"/>
        <v>0.987671134685686</v>
      </c>
    </row>
    <row r="165" s="175" customFormat="1" spans="1:5">
      <c r="A165" s="187">
        <v>2080506</v>
      </c>
      <c r="B165" s="192" t="s">
        <v>213</v>
      </c>
      <c r="C165" s="189">
        <v>9376</v>
      </c>
      <c r="D165" s="189">
        <v>9975</v>
      </c>
      <c r="E165" s="198">
        <f t="shared" si="2"/>
        <v>1.06388651877133</v>
      </c>
    </row>
    <row r="166" s="175" customFormat="1" spans="1:5">
      <c r="A166" s="187">
        <v>2080507</v>
      </c>
      <c r="B166" s="192" t="s">
        <v>214</v>
      </c>
      <c r="C166" s="189">
        <v>19637</v>
      </c>
      <c r="D166" s="189">
        <v>31248</v>
      </c>
      <c r="E166" s="198">
        <f t="shared" si="2"/>
        <v>1.59128176401691</v>
      </c>
    </row>
    <row r="167" s="175" customFormat="1" spans="1:5">
      <c r="A167" s="187">
        <v>20807</v>
      </c>
      <c r="B167" s="192" t="s">
        <v>217</v>
      </c>
      <c r="C167" s="189">
        <v>75</v>
      </c>
      <c r="D167" s="189">
        <v>2574</v>
      </c>
      <c r="E167" s="198">
        <f t="shared" si="2"/>
        <v>34.32</v>
      </c>
    </row>
    <row r="168" s="175" customFormat="1" spans="1:5">
      <c r="A168" s="187">
        <v>2080705</v>
      </c>
      <c r="B168" s="188" t="s">
        <v>218</v>
      </c>
      <c r="C168" s="189">
        <v>0</v>
      </c>
      <c r="D168" s="189">
        <v>326</v>
      </c>
      <c r="E168" s="198"/>
    </row>
    <row r="169" s="175" customFormat="1" spans="1:5">
      <c r="A169" s="187">
        <v>2080711</v>
      </c>
      <c r="B169" s="188" t="s">
        <v>219</v>
      </c>
      <c r="C169" s="189">
        <v>75</v>
      </c>
      <c r="D169" s="189">
        <v>63</v>
      </c>
      <c r="E169" s="198">
        <f t="shared" si="2"/>
        <v>0.84</v>
      </c>
    </row>
    <row r="170" s="175" customFormat="1" spans="1:5">
      <c r="A170" s="187">
        <v>2080799</v>
      </c>
      <c r="B170" s="191" t="s">
        <v>220</v>
      </c>
      <c r="C170" s="189">
        <v>0</v>
      </c>
      <c r="D170" s="189">
        <v>2185</v>
      </c>
      <c r="E170" s="198"/>
    </row>
    <row r="171" s="175" customFormat="1" spans="1:5">
      <c r="A171" s="187">
        <v>20808</v>
      </c>
      <c r="B171" s="199" t="s">
        <v>221</v>
      </c>
      <c r="C171" s="189">
        <v>2083</v>
      </c>
      <c r="D171" s="189">
        <v>3759</v>
      </c>
      <c r="E171" s="198">
        <f t="shared" si="2"/>
        <v>1.80460873739798</v>
      </c>
    </row>
    <row r="172" s="193" customFormat="1" spans="1:5">
      <c r="A172" s="187">
        <v>2080801</v>
      </c>
      <c r="B172" s="192" t="s">
        <v>222</v>
      </c>
      <c r="C172" s="189">
        <v>810</v>
      </c>
      <c r="D172" s="189">
        <v>0</v>
      </c>
      <c r="E172" s="198">
        <f t="shared" si="2"/>
        <v>0</v>
      </c>
    </row>
    <row r="173" s="175" customFormat="1" spans="1:5">
      <c r="A173" s="187">
        <v>2080802</v>
      </c>
      <c r="B173" s="188" t="s">
        <v>223</v>
      </c>
      <c r="C173" s="189">
        <v>147</v>
      </c>
      <c r="D173" s="189">
        <v>2206</v>
      </c>
      <c r="E173" s="198">
        <f t="shared" si="2"/>
        <v>15.0068027210884</v>
      </c>
    </row>
    <row r="174" s="175" customFormat="1" spans="1:5">
      <c r="A174" s="187">
        <v>2080803</v>
      </c>
      <c r="B174" s="192" t="s">
        <v>224</v>
      </c>
      <c r="C174" s="189">
        <v>145</v>
      </c>
      <c r="D174" s="189">
        <v>667</v>
      </c>
      <c r="E174" s="198">
        <f t="shared" si="2"/>
        <v>4.6</v>
      </c>
    </row>
    <row r="175" s="175" customFormat="1" spans="1:5">
      <c r="A175" s="187">
        <v>2080805</v>
      </c>
      <c r="B175" s="192" t="s">
        <v>225</v>
      </c>
      <c r="C175" s="189">
        <v>528</v>
      </c>
      <c r="D175" s="189">
        <v>383</v>
      </c>
      <c r="E175" s="198">
        <f t="shared" si="2"/>
        <v>0.725378787878788</v>
      </c>
    </row>
    <row r="176" s="175" customFormat="1" spans="1:5">
      <c r="A176" s="187">
        <v>2080806</v>
      </c>
      <c r="B176" s="192" t="s">
        <v>226</v>
      </c>
      <c r="C176" s="189">
        <v>444</v>
      </c>
      <c r="D176" s="189">
        <v>483</v>
      </c>
      <c r="E176" s="198">
        <f t="shared" si="2"/>
        <v>1.08783783783784</v>
      </c>
    </row>
    <row r="177" s="193" customFormat="1" spans="1:5">
      <c r="A177" s="187">
        <v>2080807</v>
      </c>
      <c r="B177" s="192" t="s">
        <v>227</v>
      </c>
      <c r="C177" s="189">
        <v>9</v>
      </c>
      <c r="D177" s="189">
        <v>0</v>
      </c>
      <c r="E177" s="198">
        <f t="shared" si="2"/>
        <v>0</v>
      </c>
    </row>
    <row r="178" s="175" customFormat="1" spans="1:5">
      <c r="A178" s="187">
        <v>2080899</v>
      </c>
      <c r="B178" s="192" t="s">
        <v>228</v>
      </c>
      <c r="C178" s="189">
        <v>0</v>
      </c>
      <c r="D178" s="189">
        <v>20</v>
      </c>
      <c r="E178" s="198"/>
    </row>
    <row r="179" s="175" customFormat="1" spans="1:5">
      <c r="A179" s="187">
        <v>20809</v>
      </c>
      <c r="B179" s="192" t="s">
        <v>229</v>
      </c>
      <c r="C179" s="189">
        <v>368</v>
      </c>
      <c r="D179" s="189">
        <v>929</v>
      </c>
      <c r="E179" s="198">
        <f t="shared" si="2"/>
        <v>2.52445652173913</v>
      </c>
    </row>
    <row r="180" s="175" customFormat="1" spans="1:5">
      <c r="A180" s="187">
        <v>2080901</v>
      </c>
      <c r="B180" s="191" t="s">
        <v>230</v>
      </c>
      <c r="C180" s="189">
        <v>340</v>
      </c>
      <c r="D180" s="189">
        <v>406</v>
      </c>
      <c r="E180" s="198">
        <f t="shared" si="2"/>
        <v>1.19411764705882</v>
      </c>
    </row>
    <row r="181" s="175" customFormat="1" spans="1:5">
      <c r="A181" s="187">
        <v>2080902</v>
      </c>
      <c r="B181" s="199" t="s">
        <v>231</v>
      </c>
      <c r="C181" s="189">
        <v>0</v>
      </c>
      <c r="D181" s="189">
        <v>300</v>
      </c>
      <c r="E181" s="198"/>
    </row>
    <row r="182" s="175" customFormat="1" spans="1:5">
      <c r="A182" s="187">
        <v>2080903</v>
      </c>
      <c r="B182" s="188" t="s">
        <v>232</v>
      </c>
      <c r="C182" s="189">
        <v>0</v>
      </c>
      <c r="D182" s="189">
        <v>12</v>
      </c>
      <c r="E182" s="198"/>
    </row>
    <row r="183" s="175" customFormat="1" spans="1:5">
      <c r="A183" s="187">
        <v>2080905</v>
      </c>
      <c r="B183" s="192" t="s">
        <v>233</v>
      </c>
      <c r="C183" s="189">
        <v>28</v>
      </c>
      <c r="D183" s="189">
        <v>211</v>
      </c>
      <c r="E183" s="198">
        <f t="shared" si="2"/>
        <v>7.53571428571429</v>
      </c>
    </row>
    <row r="184" s="175" customFormat="1" spans="1:5">
      <c r="A184" s="187">
        <v>20810</v>
      </c>
      <c r="B184" s="192" t="s">
        <v>235</v>
      </c>
      <c r="C184" s="189">
        <v>852</v>
      </c>
      <c r="D184" s="189">
        <v>1027</v>
      </c>
      <c r="E184" s="198">
        <f t="shared" si="2"/>
        <v>1.20539906103286</v>
      </c>
    </row>
    <row r="185" s="175" customFormat="1" spans="1:5">
      <c r="A185" s="187">
        <v>2081001</v>
      </c>
      <c r="B185" s="192" t="s">
        <v>236</v>
      </c>
      <c r="C185" s="189">
        <v>30</v>
      </c>
      <c r="D185" s="189">
        <v>39</v>
      </c>
      <c r="E185" s="198">
        <f t="shared" si="2"/>
        <v>1.3</v>
      </c>
    </row>
    <row r="186" s="175" customFormat="1" spans="1:5">
      <c r="A186" s="187">
        <v>2081002</v>
      </c>
      <c r="B186" s="192" t="s">
        <v>237</v>
      </c>
      <c r="C186" s="189">
        <v>400</v>
      </c>
      <c r="D186" s="189">
        <v>500</v>
      </c>
      <c r="E186" s="198">
        <f t="shared" si="2"/>
        <v>1.25</v>
      </c>
    </row>
    <row r="187" s="175" customFormat="1" spans="1:5">
      <c r="A187" s="187">
        <v>2081004</v>
      </c>
      <c r="B187" s="192" t="s">
        <v>238</v>
      </c>
      <c r="C187" s="189">
        <v>298</v>
      </c>
      <c r="D187" s="189">
        <v>488</v>
      </c>
      <c r="E187" s="198">
        <f t="shared" si="2"/>
        <v>1.63758389261745</v>
      </c>
    </row>
    <row r="188" s="193" customFormat="1" spans="1:5">
      <c r="A188" s="187">
        <v>2081099</v>
      </c>
      <c r="B188" s="192" t="s">
        <v>239</v>
      </c>
      <c r="C188" s="189">
        <v>124</v>
      </c>
      <c r="D188" s="189">
        <v>0</v>
      </c>
      <c r="E188" s="198">
        <f t="shared" si="2"/>
        <v>0</v>
      </c>
    </row>
    <row r="189" s="175" customFormat="1" spans="1:5">
      <c r="A189" s="187">
        <v>20811</v>
      </c>
      <c r="B189" s="192" t="s">
        <v>240</v>
      </c>
      <c r="C189" s="189">
        <v>1149</v>
      </c>
      <c r="D189" s="189">
        <v>1487</v>
      </c>
      <c r="E189" s="198">
        <f t="shared" si="2"/>
        <v>1.29416884247171</v>
      </c>
    </row>
    <row r="190" s="175" customFormat="1" spans="1:5">
      <c r="A190" s="187">
        <v>2081101</v>
      </c>
      <c r="B190" s="192" t="s">
        <v>91</v>
      </c>
      <c r="C190" s="189">
        <v>108</v>
      </c>
      <c r="D190" s="189">
        <v>98</v>
      </c>
      <c r="E190" s="198">
        <f t="shared" si="2"/>
        <v>0.907407407407407</v>
      </c>
    </row>
    <row r="191" s="175" customFormat="1" spans="1:5">
      <c r="A191" s="187">
        <v>2081104</v>
      </c>
      <c r="B191" s="192" t="s">
        <v>241</v>
      </c>
      <c r="C191" s="189">
        <v>0</v>
      </c>
      <c r="D191" s="189">
        <v>50</v>
      </c>
      <c r="E191" s="198"/>
    </row>
    <row r="192" s="175" customFormat="1" spans="1:5">
      <c r="A192" s="187">
        <v>2081105</v>
      </c>
      <c r="B192" s="192" t="s">
        <v>242</v>
      </c>
      <c r="C192" s="189">
        <v>0</v>
      </c>
      <c r="D192" s="189">
        <v>211</v>
      </c>
      <c r="E192" s="198"/>
    </row>
    <row r="193" s="175" customFormat="1" spans="1:5">
      <c r="A193" s="187">
        <v>2081106</v>
      </c>
      <c r="B193" s="199" t="s">
        <v>243</v>
      </c>
      <c r="C193" s="189">
        <v>0</v>
      </c>
      <c r="D193" s="189">
        <v>2</v>
      </c>
      <c r="E193" s="198"/>
    </row>
    <row r="194" s="175" customFormat="1" spans="1:5">
      <c r="A194" s="187">
        <v>2081107</v>
      </c>
      <c r="B194" s="188" t="s">
        <v>244</v>
      </c>
      <c r="C194" s="189">
        <v>1000</v>
      </c>
      <c r="D194" s="189">
        <v>900</v>
      </c>
      <c r="E194" s="198">
        <f t="shared" si="2"/>
        <v>0.9</v>
      </c>
    </row>
    <row r="195" s="175" customFormat="1" spans="1:5">
      <c r="A195" s="187">
        <v>2081199</v>
      </c>
      <c r="B195" s="192" t="s">
        <v>245</v>
      </c>
      <c r="C195" s="189">
        <v>41</v>
      </c>
      <c r="D195" s="189">
        <v>226</v>
      </c>
      <c r="E195" s="198">
        <f t="shared" si="2"/>
        <v>5.51219512195122</v>
      </c>
    </row>
    <row r="196" s="175" customFormat="1" spans="1:5">
      <c r="A196" s="187">
        <v>20819</v>
      </c>
      <c r="B196" s="192" t="s">
        <v>246</v>
      </c>
      <c r="C196" s="189">
        <v>2000</v>
      </c>
      <c r="D196" s="189">
        <v>2400</v>
      </c>
      <c r="E196" s="198">
        <f t="shared" si="2"/>
        <v>1.2</v>
      </c>
    </row>
    <row r="197" s="175" customFormat="1" spans="1:5">
      <c r="A197" s="187">
        <v>2081901</v>
      </c>
      <c r="B197" s="192" t="s">
        <v>247</v>
      </c>
      <c r="C197" s="189">
        <v>400</v>
      </c>
      <c r="D197" s="189">
        <v>400</v>
      </c>
      <c r="E197" s="198">
        <f t="shared" si="2"/>
        <v>1</v>
      </c>
    </row>
    <row r="198" s="175" customFormat="1" spans="1:5">
      <c r="A198" s="187">
        <v>2081902</v>
      </c>
      <c r="B198" s="192" t="s">
        <v>248</v>
      </c>
      <c r="C198" s="189">
        <v>1600</v>
      </c>
      <c r="D198" s="189">
        <v>2000</v>
      </c>
      <c r="E198" s="198">
        <f t="shared" si="2"/>
        <v>1.25</v>
      </c>
    </row>
    <row r="199" s="175" customFormat="1" spans="1:5">
      <c r="A199" s="187">
        <v>20820</v>
      </c>
      <c r="B199" s="192" t="s">
        <v>249</v>
      </c>
      <c r="C199" s="189">
        <v>0</v>
      </c>
      <c r="D199" s="189">
        <v>105</v>
      </c>
      <c r="E199" s="198"/>
    </row>
    <row r="200" s="175" customFormat="1" spans="1:5">
      <c r="A200" s="187">
        <v>2082001</v>
      </c>
      <c r="B200" s="191" t="s">
        <v>250</v>
      </c>
      <c r="C200" s="189">
        <v>0</v>
      </c>
      <c r="D200" s="189">
        <v>75</v>
      </c>
      <c r="E200" s="198"/>
    </row>
    <row r="201" s="175" customFormat="1" spans="1:5">
      <c r="A201" s="187">
        <v>2082002</v>
      </c>
      <c r="B201" s="188" t="s">
        <v>251</v>
      </c>
      <c r="C201" s="189">
        <v>0</v>
      </c>
      <c r="D201" s="189">
        <v>30</v>
      </c>
      <c r="E201" s="198"/>
    </row>
    <row r="202" s="175" customFormat="1" spans="1:5">
      <c r="A202" s="187">
        <v>20821</v>
      </c>
      <c r="B202" s="188" t="s">
        <v>252</v>
      </c>
      <c r="C202" s="189">
        <v>2000</v>
      </c>
      <c r="D202" s="189">
        <v>2034</v>
      </c>
      <c r="E202" s="198">
        <f t="shared" ref="E200:E263" si="3">D202/C202</f>
        <v>1.017</v>
      </c>
    </row>
    <row r="203" s="175" customFormat="1" spans="1:5">
      <c r="A203" s="187">
        <v>2082101</v>
      </c>
      <c r="B203" s="188" t="s">
        <v>253</v>
      </c>
      <c r="C203" s="189">
        <v>20</v>
      </c>
      <c r="D203" s="189">
        <v>20</v>
      </c>
      <c r="E203" s="198">
        <f t="shared" si="3"/>
        <v>1</v>
      </c>
    </row>
    <row r="204" s="175" customFormat="1" spans="1:5">
      <c r="A204" s="187">
        <v>2082102</v>
      </c>
      <c r="B204" s="188" t="s">
        <v>254</v>
      </c>
      <c r="C204" s="189">
        <v>1980</v>
      </c>
      <c r="D204" s="189">
        <v>2014</v>
      </c>
      <c r="E204" s="198">
        <f t="shared" si="3"/>
        <v>1.01717171717172</v>
      </c>
    </row>
    <row r="205" s="175" customFormat="1" spans="1:5">
      <c r="A205" s="187">
        <v>20825</v>
      </c>
      <c r="B205" s="192" t="s">
        <v>255</v>
      </c>
      <c r="C205" s="189">
        <v>528</v>
      </c>
      <c r="D205" s="189">
        <v>110</v>
      </c>
      <c r="E205" s="198">
        <f t="shared" si="3"/>
        <v>0.208333333333333</v>
      </c>
    </row>
    <row r="206" s="175" customFormat="1" spans="1:5">
      <c r="A206" s="187">
        <v>2082501</v>
      </c>
      <c r="B206" s="192" t="s">
        <v>256</v>
      </c>
      <c r="C206" s="189">
        <v>39</v>
      </c>
      <c r="D206" s="189">
        <v>21</v>
      </c>
      <c r="E206" s="198">
        <f t="shared" si="3"/>
        <v>0.538461538461538</v>
      </c>
    </row>
    <row r="207" s="175" customFormat="1" spans="1:5">
      <c r="A207" s="187">
        <v>2082502</v>
      </c>
      <c r="B207" s="192" t="s">
        <v>257</v>
      </c>
      <c r="C207" s="189">
        <v>489</v>
      </c>
      <c r="D207" s="189">
        <v>89</v>
      </c>
      <c r="E207" s="198">
        <f t="shared" si="3"/>
        <v>0.18200408997955</v>
      </c>
    </row>
    <row r="208" s="175" customFormat="1" spans="1:5">
      <c r="A208" s="187">
        <v>20826</v>
      </c>
      <c r="B208" s="192" t="s">
        <v>258</v>
      </c>
      <c r="C208" s="189">
        <v>6588</v>
      </c>
      <c r="D208" s="189">
        <v>14306</v>
      </c>
      <c r="E208" s="198">
        <f t="shared" si="3"/>
        <v>2.17152398299939</v>
      </c>
    </row>
    <row r="209" s="175" customFormat="1" spans="1:5">
      <c r="A209" s="187">
        <v>2082601</v>
      </c>
      <c r="B209" s="192" t="s">
        <v>259</v>
      </c>
      <c r="C209" s="189">
        <v>4548</v>
      </c>
      <c r="D209" s="189">
        <v>4139</v>
      </c>
      <c r="E209" s="198">
        <f t="shared" si="3"/>
        <v>0.910070360598065</v>
      </c>
    </row>
    <row r="210" s="175" customFormat="1" spans="1:5">
      <c r="A210" s="187">
        <v>2082602</v>
      </c>
      <c r="B210" s="192" t="s">
        <v>260</v>
      </c>
      <c r="C210" s="189">
        <v>2040</v>
      </c>
      <c r="D210" s="189">
        <v>10167</v>
      </c>
      <c r="E210" s="198">
        <f t="shared" si="3"/>
        <v>4.98382352941176</v>
      </c>
    </row>
    <row r="211" s="175" customFormat="1" spans="1:5">
      <c r="A211" s="187">
        <v>20827</v>
      </c>
      <c r="B211" s="192" t="s">
        <v>261</v>
      </c>
      <c r="C211" s="189">
        <v>0</v>
      </c>
      <c r="D211" s="189">
        <v>4</v>
      </c>
      <c r="E211" s="198"/>
    </row>
    <row r="212" s="175" customFormat="1" spans="1:5">
      <c r="A212" s="187">
        <v>2082702</v>
      </c>
      <c r="B212" s="192" t="s">
        <v>262</v>
      </c>
      <c r="C212" s="189">
        <v>0</v>
      </c>
      <c r="D212" s="189">
        <v>4</v>
      </c>
      <c r="E212" s="198"/>
    </row>
    <row r="213" s="175" customFormat="1" spans="1:5">
      <c r="A213" s="187">
        <v>20828</v>
      </c>
      <c r="B213" s="188" t="s">
        <v>263</v>
      </c>
      <c r="C213" s="189">
        <v>391</v>
      </c>
      <c r="D213" s="189">
        <v>325</v>
      </c>
      <c r="E213" s="198">
        <f t="shared" si="3"/>
        <v>0.831202046035806</v>
      </c>
    </row>
    <row r="214" s="175" customFormat="1" spans="1:5">
      <c r="A214" s="187">
        <v>2082801</v>
      </c>
      <c r="B214" s="188" t="s">
        <v>91</v>
      </c>
      <c r="C214" s="189">
        <v>75</v>
      </c>
      <c r="D214" s="189">
        <v>60</v>
      </c>
      <c r="E214" s="198">
        <f t="shared" si="3"/>
        <v>0.8</v>
      </c>
    </row>
    <row r="215" s="175" customFormat="1" spans="1:5">
      <c r="A215" s="187">
        <v>2082850</v>
      </c>
      <c r="B215" s="191" t="s">
        <v>99</v>
      </c>
      <c r="C215" s="189">
        <v>257</v>
      </c>
      <c r="D215" s="189">
        <v>265</v>
      </c>
      <c r="E215" s="198">
        <f t="shared" si="3"/>
        <v>1.03112840466926</v>
      </c>
    </row>
    <row r="216" s="193" customFormat="1" spans="1:5">
      <c r="A216" s="187">
        <v>2082899</v>
      </c>
      <c r="B216" s="192" t="s">
        <v>264</v>
      </c>
      <c r="C216" s="189">
        <v>59</v>
      </c>
      <c r="D216" s="189">
        <v>0</v>
      </c>
      <c r="E216" s="198">
        <f t="shared" si="3"/>
        <v>0</v>
      </c>
    </row>
    <row r="217" s="175" customFormat="1" spans="1:5">
      <c r="A217" s="187">
        <v>210</v>
      </c>
      <c r="B217" s="192" t="s">
        <v>266</v>
      </c>
      <c r="C217" s="189">
        <v>14740</v>
      </c>
      <c r="D217" s="189">
        <v>26433</v>
      </c>
      <c r="E217" s="198">
        <f t="shared" si="3"/>
        <v>1.79328358208955</v>
      </c>
    </row>
    <row r="218" s="175" customFormat="1" spans="1:5">
      <c r="A218" s="187">
        <v>21001</v>
      </c>
      <c r="B218" s="192" t="s">
        <v>267</v>
      </c>
      <c r="C218" s="189">
        <v>515</v>
      </c>
      <c r="D218" s="189">
        <v>484</v>
      </c>
      <c r="E218" s="198">
        <f t="shared" si="3"/>
        <v>0.939805825242718</v>
      </c>
    </row>
    <row r="219" s="175" customFormat="1" spans="1:5">
      <c r="A219" s="187">
        <v>2100101</v>
      </c>
      <c r="B219" s="192" t="s">
        <v>91</v>
      </c>
      <c r="C219" s="189">
        <v>203</v>
      </c>
      <c r="D219" s="189">
        <v>171</v>
      </c>
      <c r="E219" s="198">
        <f t="shared" si="3"/>
        <v>0.842364532019704</v>
      </c>
    </row>
    <row r="220" s="175" customFormat="1" spans="1:5">
      <c r="A220" s="187">
        <v>2100199</v>
      </c>
      <c r="B220" s="192" t="s">
        <v>268</v>
      </c>
      <c r="C220" s="189">
        <v>312</v>
      </c>
      <c r="D220" s="189">
        <v>313</v>
      </c>
      <c r="E220" s="198">
        <f t="shared" si="3"/>
        <v>1.00320512820513</v>
      </c>
    </row>
    <row r="221" s="175" customFormat="1" spans="1:5">
      <c r="A221" s="187">
        <v>21002</v>
      </c>
      <c r="B221" s="192" t="s">
        <v>269</v>
      </c>
      <c r="C221" s="189">
        <v>0</v>
      </c>
      <c r="D221" s="189">
        <v>841</v>
      </c>
      <c r="E221" s="198"/>
    </row>
    <row r="222" s="175" customFormat="1" spans="1:5">
      <c r="A222" s="187">
        <v>2100299</v>
      </c>
      <c r="B222" s="192" t="s">
        <v>271</v>
      </c>
      <c r="C222" s="189">
        <v>0</v>
      </c>
      <c r="D222" s="189">
        <v>841</v>
      </c>
      <c r="E222" s="198"/>
    </row>
    <row r="223" s="175" customFormat="1" spans="1:5">
      <c r="A223" s="187">
        <v>21003</v>
      </c>
      <c r="B223" s="192" t="s">
        <v>272</v>
      </c>
      <c r="C223" s="189">
        <v>0</v>
      </c>
      <c r="D223" s="189">
        <v>1889</v>
      </c>
      <c r="E223" s="198"/>
    </row>
    <row r="224" s="175" customFormat="1" spans="1:5">
      <c r="A224" s="187">
        <v>2100399</v>
      </c>
      <c r="B224" s="188" t="s">
        <v>273</v>
      </c>
      <c r="C224" s="189">
        <v>0</v>
      </c>
      <c r="D224" s="189">
        <v>1889</v>
      </c>
      <c r="E224" s="198"/>
    </row>
    <row r="225" s="175" customFormat="1" spans="1:5">
      <c r="A225" s="187">
        <v>21004</v>
      </c>
      <c r="B225" s="188" t="s">
        <v>274</v>
      </c>
      <c r="C225" s="189">
        <v>1854</v>
      </c>
      <c r="D225" s="189">
        <v>7037</v>
      </c>
      <c r="E225" s="198">
        <f t="shared" si="3"/>
        <v>3.79557713052859</v>
      </c>
    </row>
    <row r="226" s="175" customFormat="1" spans="1:5">
      <c r="A226" s="187">
        <v>2100401</v>
      </c>
      <c r="B226" s="192" t="s">
        <v>275</v>
      </c>
      <c r="C226" s="189">
        <v>910</v>
      </c>
      <c r="D226" s="189">
        <v>954</v>
      </c>
      <c r="E226" s="198">
        <f t="shared" si="3"/>
        <v>1.04835164835165</v>
      </c>
    </row>
    <row r="227" s="175" customFormat="1" spans="1:5">
      <c r="A227" s="187">
        <v>2100403</v>
      </c>
      <c r="B227" s="192" t="s">
        <v>276</v>
      </c>
      <c r="C227" s="189">
        <v>299</v>
      </c>
      <c r="D227" s="189">
        <v>274</v>
      </c>
      <c r="E227" s="198">
        <f t="shared" si="3"/>
        <v>0.916387959866221</v>
      </c>
    </row>
    <row r="228" s="175" customFormat="1" spans="1:5">
      <c r="A228" s="187">
        <v>2100408</v>
      </c>
      <c r="B228" s="192" t="s">
        <v>277</v>
      </c>
      <c r="C228" s="189">
        <v>458</v>
      </c>
      <c r="D228" s="189">
        <v>5025</v>
      </c>
      <c r="E228" s="198">
        <f t="shared" si="3"/>
        <v>10.971615720524</v>
      </c>
    </row>
    <row r="229" s="175" customFormat="1" spans="1:5">
      <c r="A229" s="187">
        <v>2100409</v>
      </c>
      <c r="B229" s="192" t="s">
        <v>278</v>
      </c>
      <c r="C229" s="189">
        <v>0</v>
      </c>
      <c r="D229" s="189">
        <v>530</v>
      </c>
      <c r="E229" s="198"/>
    </row>
    <row r="230" s="175" customFormat="1" spans="1:5">
      <c r="A230" s="187">
        <v>2100410</v>
      </c>
      <c r="B230" s="192" t="s">
        <v>279</v>
      </c>
      <c r="C230" s="189">
        <v>0</v>
      </c>
      <c r="D230" s="189">
        <v>147</v>
      </c>
      <c r="E230" s="198"/>
    </row>
    <row r="231" s="175" customFormat="1" spans="1:5">
      <c r="A231" s="187">
        <v>2100499</v>
      </c>
      <c r="B231" s="192" t="s">
        <v>280</v>
      </c>
      <c r="C231" s="189">
        <v>187</v>
      </c>
      <c r="D231" s="189">
        <v>107</v>
      </c>
      <c r="E231" s="198">
        <f t="shared" si="3"/>
        <v>0.572192513368984</v>
      </c>
    </row>
    <row r="232" s="175" customFormat="1" spans="1:5">
      <c r="A232" s="187">
        <v>21007</v>
      </c>
      <c r="B232" s="192" t="s">
        <v>281</v>
      </c>
      <c r="C232" s="189">
        <v>409</v>
      </c>
      <c r="D232" s="189">
        <v>3503</v>
      </c>
      <c r="E232" s="198">
        <f t="shared" si="3"/>
        <v>8.56479217603912</v>
      </c>
    </row>
    <row r="233" s="175" customFormat="1" spans="1:5">
      <c r="A233" s="187">
        <v>2100717</v>
      </c>
      <c r="B233" s="192" t="s">
        <v>282</v>
      </c>
      <c r="C233" s="189">
        <v>409</v>
      </c>
      <c r="D233" s="189">
        <v>3503</v>
      </c>
      <c r="E233" s="198">
        <f t="shared" si="3"/>
        <v>8.56479217603912</v>
      </c>
    </row>
    <row r="234" s="175" customFormat="1" spans="1:5">
      <c r="A234" s="187">
        <v>21011</v>
      </c>
      <c r="B234" s="192" t="s">
        <v>284</v>
      </c>
      <c r="C234" s="189">
        <v>7440</v>
      </c>
      <c r="D234" s="189">
        <v>7694</v>
      </c>
      <c r="E234" s="198">
        <f t="shared" si="3"/>
        <v>1.03413978494624</v>
      </c>
    </row>
    <row r="235" s="175" customFormat="1" spans="1:5">
      <c r="A235" s="187">
        <v>2101101</v>
      </c>
      <c r="B235" s="188" t="s">
        <v>285</v>
      </c>
      <c r="C235" s="189">
        <v>1239</v>
      </c>
      <c r="D235" s="189">
        <v>1594</v>
      </c>
      <c r="E235" s="198">
        <f t="shared" si="3"/>
        <v>1.2865213882163</v>
      </c>
    </row>
    <row r="236" s="175" customFormat="1" spans="1:5">
      <c r="A236" s="187">
        <v>2101102</v>
      </c>
      <c r="B236" s="188" t="s">
        <v>286</v>
      </c>
      <c r="C236" s="189">
        <v>5733</v>
      </c>
      <c r="D236" s="189">
        <v>5639</v>
      </c>
      <c r="E236" s="198">
        <f t="shared" si="3"/>
        <v>0.983603697889412</v>
      </c>
    </row>
    <row r="237" s="175" customFormat="1" spans="1:5">
      <c r="A237" s="187">
        <v>2101103</v>
      </c>
      <c r="B237" s="188" t="s">
        <v>287</v>
      </c>
      <c r="C237" s="189">
        <v>468</v>
      </c>
      <c r="D237" s="189">
        <v>461</v>
      </c>
      <c r="E237" s="198">
        <f t="shared" si="3"/>
        <v>0.985042735042735</v>
      </c>
    </row>
    <row r="238" s="175" customFormat="1" spans="1:5">
      <c r="A238" s="187">
        <v>21012</v>
      </c>
      <c r="B238" s="191" t="s">
        <v>288</v>
      </c>
      <c r="C238" s="189">
        <v>2444</v>
      </c>
      <c r="D238" s="189">
        <v>2472</v>
      </c>
      <c r="E238" s="198">
        <f t="shared" si="3"/>
        <v>1.01145662847791</v>
      </c>
    </row>
    <row r="239" s="175" customFormat="1" spans="1:5">
      <c r="A239" s="187">
        <v>2101202</v>
      </c>
      <c r="B239" s="199" t="s">
        <v>289</v>
      </c>
      <c r="C239" s="189">
        <v>2444</v>
      </c>
      <c r="D239" s="189">
        <v>2472</v>
      </c>
      <c r="E239" s="198">
        <f t="shared" si="3"/>
        <v>1.01145662847791</v>
      </c>
    </row>
    <row r="240" s="175" customFormat="1" spans="1:5">
      <c r="A240" s="187">
        <v>21013</v>
      </c>
      <c r="B240" s="192" t="s">
        <v>290</v>
      </c>
      <c r="C240" s="189">
        <v>1596</v>
      </c>
      <c r="D240" s="189">
        <v>1973</v>
      </c>
      <c r="E240" s="198">
        <f t="shared" si="3"/>
        <v>1.23621553884712</v>
      </c>
    </row>
    <row r="241" s="175" customFormat="1" spans="1:5">
      <c r="A241" s="187">
        <v>2101301</v>
      </c>
      <c r="B241" s="188" t="s">
        <v>291</v>
      </c>
      <c r="C241" s="189">
        <v>1596</v>
      </c>
      <c r="D241" s="189">
        <v>1973</v>
      </c>
      <c r="E241" s="198">
        <f t="shared" si="3"/>
        <v>1.23621553884712</v>
      </c>
    </row>
    <row r="242" s="175" customFormat="1" spans="1:5">
      <c r="A242" s="187">
        <v>21014</v>
      </c>
      <c r="B242" s="191" t="s">
        <v>292</v>
      </c>
      <c r="C242" s="189">
        <v>0</v>
      </c>
      <c r="D242" s="189">
        <v>63</v>
      </c>
      <c r="E242" s="198"/>
    </row>
    <row r="243" s="175" customFormat="1" spans="1:5">
      <c r="A243" s="187">
        <v>2101401</v>
      </c>
      <c r="B243" s="188" t="s">
        <v>293</v>
      </c>
      <c r="C243" s="189">
        <v>0</v>
      </c>
      <c r="D243" s="189">
        <v>63</v>
      </c>
      <c r="E243" s="198"/>
    </row>
    <row r="244" s="175" customFormat="1" spans="1:5">
      <c r="A244" s="187">
        <v>21015</v>
      </c>
      <c r="B244" s="188" t="s">
        <v>294</v>
      </c>
      <c r="C244" s="189">
        <v>482</v>
      </c>
      <c r="D244" s="189">
        <v>472</v>
      </c>
      <c r="E244" s="198">
        <f t="shared" si="3"/>
        <v>0.979253112033195</v>
      </c>
    </row>
    <row r="245" s="175" customFormat="1" spans="1:5">
      <c r="A245" s="187">
        <v>2101501</v>
      </c>
      <c r="B245" s="188" t="s">
        <v>91</v>
      </c>
      <c r="C245" s="189">
        <v>65</v>
      </c>
      <c r="D245" s="189">
        <v>102</v>
      </c>
      <c r="E245" s="198">
        <f t="shared" si="3"/>
        <v>1.56923076923077</v>
      </c>
    </row>
    <row r="246" s="175" customFormat="1" spans="1:5">
      <c r="A246" s="187">
        <v>2101550</v>
      </c>
      <c r="B246" s="188" t="s">
        <v>99</v>
      </c>
      <c r="C246" s="189">
        <v>372</v>
      </c>
      <c r="D246" s="189">
        <v>356</v>
      </c>
      <c r="E246" s="198">
        <f t="shared" si="3"/>
        <v>0.956989247311828</v>
      </c>
    </row>
    <row r="247" s="175" customFormat="1" spans="1:5">
      <c r="A247" s="187">
        <v>2101599</v>
      </c>
      <c r="B247" s="192" t="s">
        <v>295</v>
      </c>
      <c r="C247" s="189">
        <v>45</v>
      </c>
      <c r="D247" s="189">
        <v>14</v>
      </c>
      <c r="E247" s="198">
        <f t="shared" si="3"/>
        <v>0.311111111111111</v>
      </c>
    </row>
    <row r="248" s="175" customFormat="1" spans="1:5">
      <c r="A248" s="187">
        <v>21017</v>
      </c>
      <c r="B248" s="192" t="s">
        <v>296</v>
      </c>
      <c r="C248" s="189">
        <v>0</v>
      </c>
      <c r="D248" s="189">
        <v>3</v>
      </c>
      <c r="E248" s="198"/>
    </row>
    <row r="249" s="175" customFormat="1" spans="1:5">
      <c r="A249" s="187">
        <v>2101704</v>
      </c>
      <c r="B249" s="192" t="s">
        <v>297</v>
      </c>
      <c r="C249" s="189">
        <v>0</v>
      </c>
      <c r="D249" s="189">
        <v>3</v>
      </c>
      <c r="E249" s="198"/>
    </row>
    <row r="250" s="175" customFormat="1" spans="1:5">
      <c r="A250" s="187">
        <v>21099</v>
      </c>
      <c r="B250" s="192" t="s">
        <v>298</v>
      </c>
      <c r="C250" s="189">
        <v>0</v>
      </c>
      <c r="D250" s="189">
        <v>2</v>
      </c>
      <c r="E250" s="198"/>
    </row>
    <row r="251" s="175" customFormat="1" spans="1:5">
      <c r="A251" s="187">
        <v>2109999</v>
      </c>
      <c r="B251" s="192" t="s">
        <v>298</v>
      </c>
      <c r="C251" s="189">
        <v>0</v>
      </c>
      <c r="D251" s="189">
        <v>2</v>
      </c>
      <c r="E251" s="198"/>
    </row>
    <row r="252" s="175" customFormat="1" spans="1:5">
      <c r="A252" s="187">
        <v>211</v>
      </c>
      <c r="B252" s="188" t="s">
        <v>299</v>
      </c>
      <c r="C252" s="189">
        <v>0</v>
      </c>
      <c r="D252" s="189">
        <v>3553</v>
      </c>
      <c r="E252" s="198"/>
    </row>
    <row r="253" s="175" customFormat="1" spans="1:5">
      <c r="A253" s="187">
        <v>21103</v>
      </c>
      <c r="B253" s="191" t="s">
        <v>302</v>
      </c>
      <c r="C253" s="189">
        <v>0</v>
      </c>
      <c r="D253" s="189">
        <v>2532</v>
      </c>
      <c r="E253" s="198"/>
    </row>
    <row r="254" s="175" customFormat="1" spans="1:5">
      <c r="A254" s="187">
        <v>2110301</v>
      </c>
      <c r="B254" s="188" t="s">
        <v>303</v>
      </c>
      <c r="C254" s="189">
        <v>0</v>
      </c>
      <c r="D254" s="189">
        <v>32</v>
      </c>
      <c r="E254" s="198"/>
    </row>
    <row r="255" s="175" customFormat="1" spans="1:5">
      <c r="A255" s="187">
        <v>2110302</v>
      </c>
      <c r="B255" s="188" t="s">
        <v>304</v>
      </c>
      <c r="C255" s="189">
        <v>0</v>
      </c>
      <c r="D255" s="189">
        <v>2500</v>
      </c>
      <c r="E255" s="198"/>
    </row>
    <row r="256" s="175" customFormat="1" spans="1:5">
      <c r="A256" s="187">
        <v>21104</v>
      </c>
      <c r="B256" s="192" t="s">
        <v>307</v>
      </c>
      <c r="C256" s="189">
        <v>0</v>
      </c>
      <c r="D256" s="189">
        <v>539</v>
      </c>
      <c r="E256" s="198"/>
    </row>
    <row r="257" s="175" customFormat="1" spans="1:5">
      <c r="A257" s="187">
        <v>2110406</v>
      </c>
      <c r="B257" s="192" t="s">
        <v>310</v>
      </c>
      <c r="C257" s="189">
        <v>0</v>
      </c>
      <c r="D257" s="189">
        <v>539</v>
      </c>
      <c r="E257" s="198"/>
    </row>
    <row r="258" s="175" customFormat="1" spans="1:5">
      <c r="A258" s="187">
        <v>21105</v>
      </c>
      <c r="B258" s="192" t="s">
        <v>311</v>
      </c>
      <c r="C258" s="189">
        <v>0</v>
      </c>
      <c r="D258" s="189">
        <v>482</v>
      </c>
      <c r="E258" s="198"/>
    </row>
    <row r="259" s="175" customFormat="1" spans="1:5">
      <c r="A259" s="187">
        <v>2110501</v>
      </c>
      <c r="B259" s="192" t="s">
        <v>312</v>
      </c>
      <c r="C259" s="189">
        <v>0</v>
      </c>
      <c r="D259" s="189">
        <v>482</v>
      </c>
      <c r="E259" s="198"/>
    </row>
    <row r="260" s="175" customFormat="1" spans="1:5">
      <c r="A260" s="187">
        <v>212</v>
      </c>
      <c r="B260" s="188" t="s">
        <v>315</v>
      </c>
      <c r="C260" s="189">
        <v>5022</v>
      </c>
      <c r="D260" s="189">
        <v>5927</v>
      </c>
      <c r="E260" s="198">
        <f t="shared" si="3"/>
        <v>1.18020708880924</v>
      </c>
    </row>
    <row r="261" s="175" customFormat="1" spans="1:5">
      <c r="A261" s="187">
        <v>21201</v>
      </c>
      <c r="B261" s="188" t="s">
        <v>316</v>
      </c>
      <c r="C261" s="189">
        <v>4604</v>
      </c>
      <c r="D261" s="189">
        <v>3424</v>
      </c>
      <c r="E261" s="198">
        <f t="shared" si="3"/>
        <v>0.74370112945265</v>
      </c>
    </row>
    <row r="262" s="175" customFormat="1" spans="1:5">
      <c r="A262" s="187">
        <v>2120101</v>
      </c>
      <c r="B262" s="191" t="s">
        <v>91</v>
      </c>
      <c r="C262" s="189">
        <v>242</v>
      </c>
      <c r="D262" s="189">
        <v>269</v>
      </c>
      <c r="E262" s="198">
        <f t="shared" si="3"/>
        <v>1.11157024793388</v>
      </c>
    </row>
    <row r="263" s="175" customFormat="1" spans="1:5">
      <c r="A263" s="187">
        <v>2120104</v>
      </c>
      <c r="B263" s="192" t="s">
        <v>317</v>
      </c>
      <c r="C263" s="189">
        <v>1034</v>
      </c>
      <c r="D263" s="189">
        <v>780</v>
      </c>
      <c r="E263" s="198">
        <f t="shared" si="3"/>
        <v>0.754352030947776</v>
      </c>
    </row>
    <row r="264" s="175" customFormat="1" spans="1:5">
      <c r="A264" s="187">
        <v>2120199</v>
      </c>
      <c r="B264" s="192" t="s">
        <v>318</v>
      </c>
      <c r="C264" s="189">
        <v>3328</v>
      </c>
      <c r="D264" s="189">
        <v>2375</v>
      </c>
      <c r="E264" s="198">
        <f t="shared" ref="E264:E327" si="4">D264/C264</f>
        <v>0.713641826923077</v>
      </c>
    </row>
    <row r="265" s="175" customFormat="1" spans="1:5">
      <c r="A265" s="187">
        <v>21203</v>
      </c>
      <c r="B265" s="192" t="s">
        <v>319</v>
      </c>
      <c r="C265" s="189">
        <v>140</v>
      </c>
      <c r="D265" s="189">
        <v>328</v>
      </c>
      <c r="E265" s="198">
        <f t="shared" si="4"/>
        <v>2.34285714285714</v>
      </c>
    </row>
    <row r="266" s="175" customFormat="1" spans="1:5">
      <c r="A266" s="187">
        <v>2120399</v>
      </c>
      <c r="B266" s="192" t="s">
        <v>320</v>
      </c>
      <c r="C266" s="189">
        <v>140</v>
      </c>
      <c r="D266" s="189">
        <v>328</v>
      </c>
      <c r="E266" s="198">
        <f t="shared" si="4"/>
        <v>2.34285714285714</v>
      </c>
    </row>
    <row r="267" s="175" customFormat="1" spans="1:5">
      <c r="A267" s="187">
        <v>21205</v>
      </c>
      <c r="B267" s="192" t="s">
        <v>321</v>
      </c>
      <c r="C267" s="189">
        <v>87</v>
      </c>
      <c r="D267" s="189">
        <v>1984</v>
      </c>
      <c r="E267" s="198">
        <f t="shared" si="4"/>
        <v>22.8045977011494</v>
      </c>
    </row>
    <row r="268" s="175" customFormat="1" spans="1:5">
      <c r="A268" s="187">
        <v>2120501</v>
      </c>
      <c r="B268" s="192" t="s">
        <v>321</v>
      </c>
      <c r="C268" s="189">
        <v>87</v>
      </c>
      <c r="D268" s="189">
        <v>1984</v>
      </c>
      <c r="E268" s="198">
        <f t="shared" si="4"/>
        <v>22.8045977011494</v>
      </c>
    </row>
    <row r="269" s="175" customFormat="1" spans="1:5">
      <c r="A269" s="187">
        <v>21206</v>
      </c>
      <c r="B269" s="188" t="s">
        <v>322</v>
      </c>
      <c r="C269" s="189">
        <v>191</v>
      </c>
      <c r="D269" s="189">
        <v>191</v>
      </c>
      <c r="E269" s="198">
        <f t="shared" si="4"/>
        <v>1</v>
      </c>
    </row>
    <row r="270" s="175" customFormat="1" spans="1:5">
      <c r="A270" s="187">
        <v>2120601</v>
      </c>
      <c r="B270" s="191" t="s">
        <v>322</v>
      </c>
      <c r="C270" s="189">
        <v>191</v>
      </c>
      <c r="D270" s="189">
        <v>191</v>
      </c>
      <c r="E270" s="198">
        <f t="shared" si="4"/>
        <v>1</v>
      </c>
    </row>
    <row r="271" s="175" customFormat="1" spans="1:5">
      <c r="A271" s="187">
        <v>213</v>
      </c>
      <c r="B271" s="192" t="s">
        <v>323</v>
      </c>
      <c r="C271" s="189">
        <v>13109</v>
      </c>
      <c r="D271" s="189">
        <v>102920</v>
      </c>
      <c r="E271" s="198">
        <f t="shared" si="4"/>
        <v>7.85109466778549</v>
      </c>
    </row>
    <row r="272" s="175" customFormat="1" spans="1:5">
      <c r="A272" s="187">
        <v>21301</v>
      </c>
      <c r="B272" s="192" t="s">
        <v>324</v>
      </c>
      <c r="C272" s="189">
        <v>4136</v>
      </c>
      <c r="D272" s="189">
        <v>44640</v>
      </c>
      <c r="E272" s="198">
        <f t="shared" si="4"/>
        <v>10.7930367504836</v>
      </c>
    </row>
    <row r="273" s="175" customFormat="1" spans="1:5">
      <c r="A273" s="187">
        <v>2130101</v>
      </c>
      <c r="B273" s="192" t="s">
        <v>91</v>
      </c>
      <c r="C273" s="189">
        <v>1042</v>
      </c>
      <c r="D273" s="189">
        <v>877</v>
      </c>
      <c r="E273" s="198">
        <f t="shared" si="4"/>
        <v>0.841650671785029</v>
      </c>
    </row>
    <row r="274" s="175" customFormat="1" spans="1:5">
      <c r="A274" s="187">
        <v>2130104</v>
      </c>
      <c r="B274" s="188" t="s">
        <v>99</v>
      </c>
      <c r="C274" s="189">
        <v>2941</v>
      </c>
      <c r="D274" s="189">
        <v>3013</v>
      </c>
      <c r="E274" s="198">
        <f t="shared" si="4"/>
        <v>1.02448146888813</v>
      </c>
    </row>
    <row r="275" s="175" customFormat="1" spans="1:5">
      <c r="A275" s="187">
        <v>2130108</v>
      </c>
      <c r="B275" s="192" t="s">
        <v>326</v>
      </c>
      <c r="C275" s="189">
        <v>0</v>
      </c>
      <c r="D275" s="189">
        <v>314</v>
      </c>
      <c r="E275" s="198"/>
    </row>
    <row r="276" s="175" customFormat="1" spans="1:5">
      <c r="A276" s="187">
        <v>2130119</v>
      </c>
      <c r="B276" s="192" t="s">
        <v>328</v>
      </c>
      <c r="C276" s="189">
        <v>0</v>
      </c>
      <c r="D276" s="189">
        <v>195</v>
      </c>
      <c r="E276" s="198"/>
    </row>
    <row r="277" s="175" customFormat="1" spans="1:5">
      <c r="A277" s="187">
        <v>2130120</v>
      </c>
      <c r="B277" s="192" t="s">
        <v>329</v>
      </c>
      <c r="C277" s="189">
        <v>0</v>
      </c>
      <c r="D277" s="189">
        <v>6925</v>
      </c>
      <c r="E277" s="198"/>
    </row>
    <row r="278" s="175" customFormat="1" spans="1:5">
      <c r="A278" s="187">
        <v>2130122</v>
      </c>
      <c r="B278" s="192" t="s">
        <v>330</v>
      </c>
      <c r="C278" s="189">
        <v>0</v>
      </c>
      <c r="D278" s="189">
        <v>15585</v>
      </c>
      <c r="E278" s="198"/>
    </row>
    <row r="279" s="175" customFormat="1" spans="1:5">
      <c r="A279" s="187">
        <v>2130124</v>
      </c>
      <c r="B279" s="192" t="s">
        <v>331</v>
      </c>
      <c r="C279" s="189">
        <v>0</v>
      </c>
      <c r="D279" s="189">
        <v>1267</v>
      </c>
      <c r="E279" s="198"/>
    </row>
    <row r="280" s="175" customFormat="1" spans="1:5">
      <c r="A280" s="187">
        <v>2130135</v>
      </c>
      <c r="B280" s="192" t="s">
        <v>334</v>
      </c>
      <c r="C280" s="189">
        <v>0</v>
      </c>
      <c r="D280" s="189">
        <v>1643</v>
      </c>
      <c r="E280" s="198"/>
    </row>
    <row r="281" s="175" customFormat="1" spans="1:5">
      <c r="A281" s="187">
        <v>2130153</v>
      </c>
      <c r="B281" s="191" t="s">
        <v>335</v>
      </c>
      <c r="C281" s="189">
        <v>0</v>
      </c>
      <c r="D281" s="189">
        <v>13170</v>
      </c>
      <c r="E281" s="198"/>
    </row>
    <row r="282" s="175" customFormat="1" spans="1:5">
      <c r="A282" s="187">
        <v>2130199</v>
      </c>
      <c r="B282" s="199" t="s">
        <v>336</v>
      </c>
      <c r="C282" s="189">
        <v>153</v>
      </c>
      <c r="D282" s="189">
        <v>1651</v>
      </c>
      <c r="E282" s="198">
        <f t="shared" si="4"/>
        <v>10.7908496732026</v>
      </c>
    </row>
    <row r="283" s="175" customFormat="1" spans="1:5">
      <c r="A283" s="187">
        <v>21302</v>
      </c>
      <c r="B283" s="188" t="s">
        <v>337</v>
      </c>
      <c r="C283" s="189">
        <v>1983</v>
      </c>
      <c r="D283" s="189">
        <v>13949</v>
      </c>
      <c r="E283" s="198">
        <f t="shared" si="4"/>
        <v>7.03429147755925</v>
      </c>
    </row>
    <row r="284" s="175" customFormat="1" spans="1:5">
      <c r="A284" s="187">
        <v>2130201</v>
      </c>
      <c r="B284" s="188" t="s">
        <v>91</v>
      </c>
      <c r="C284" s="189">
        <v>115</v>
      </c>
      <c r="D284" s="189">
        <v>113</v>
      </c>
      <c r="E284" s="198">
        <f t="shared" si="4"/>
        <v>0.982608695652174</v>
      </c>
    </row>
    <row r="285" s="175" customFormat="1" spans="1:5">
      <c r="A285" s="187">
        <v>2130204</v>
      </c>
      <c r="B285" s="192" t="s">
        <v>338</v>
      </c>
      <c r="C285" s="189">
        <v>1697</v>
      </c>
      <c r="D285" s="189">
        <v>1543</v>
      </c>
      <c r="E285" s="198">
        <f t="shared" si="4"/>
        <v>0.909251620506777</v>
      </c>
    </row>
    <row r="286" s="175" customFormat="1" spans="1:5">
      <c r="A286" s="187">
        <v>2130205</v>
      </c>
      <c r="B286" s="188" t="s">
        <v>339</v>
      </c>
      <c r="C286" s="189">
        <v>0</v>
      </c>
      <c r="D286" s="189">
        <v>3115</v>
      </c>
      <c r="E286" s="198"/>
    </row>
    <row r="287" s="175" customFormat="1" spans="1:5">
      <c r="A287" s="187">
        <v>2130209</v>
      </c>
      <c r="B287" s="192" t="s">
        <v>340</v>
      </c>
      <c r="C287" s="189">
        <v>0</v>
      </c>
      <c r="D287" s="189">
        <v>8742</v>
      </c>
      <c r="E287" s="198"/>
    </row>
    <row r="288" s="175" customFormat="1" spans="1:5">
      <c r="A288" s="187">
        <v>2130213</v>
      </c>
      <c r="B288" s="188" t="s">
        <v>341</v>
      </c>
      <c r="C288" s="189">
        <v>156</v>
      </c>
      <c r="D288" s="189">
        <v>159</v>
      </c>
      <c r="E288" s="198">
        <f t="shared" si="4"/>
        <v>1.01923076923077</v>
      </c>
    </row>
    <row r="289" s="175" customFormat="1" spans="1:5">
      <c r="A289" s="187">
        <v>2130234</v>
      </c>
      <c r="B289" s="192" t="s">
        <v>342</v>
      </c>
      <c r="C289" s="189">
        <v>0</v>
      </c>
      <c r="D289" s="189">
        <v>138</v>
      </c>
      <c r="E289" s="198"/>
    </row>
    <row r="290" s="175" customFormat="1" spans="1:5">
      <c r="A290" s="187">
        <v>2130238</v>
      </c>
      <c r="B290" s="192" t="s">
        <v>343</v>
      </c>
      <c r="C290" s="189">
        <v>0</v>
      </c>
      <c r="D290" s="189">
        <v>20</v>
      </c>
      <c r="E290" s="198"/>
    </row>
    <row r="291" s="175" customFormat="1" spans="1:5">
      <c r="A291" s="187">
        <v>2130299</v>
      </c>
      <c r="B291" s="192" t="s">
        <v>344</v>
      </c>
      <c r="C291" s="189">
        <v>15</v>
      </c>
      <c r="D291" s="189">
        <v>119</v>
      </c>
      <c r="E291" s="198">
        <f t="shared" si="4"/>
        <v>7.93333333333333</v>
      </c>
    </row>
    <row r="292" s="175" customFormat="1" spans="1:5">
      <c r="A292" s="187">
        <v>21303</v>
      </c>
      <c r="B292" s="192" t="s">
        <v>345</v>
      </c>
      <c r="C292" s="189">
        <v>1745</v>
      </c>
      <c r="D292" s="189">
        <v>29000</v>
      </c>
      <c r="E292" s="198">
        <f t="shared" si="4"/>
        <v>16.6189111747851</v>
      </c>
    </row>
    <row r="293" s="175" customFormat="1" spans="1:5">
      <c r="A293" s="187">
        <v>2130301</v>
      </c>
      <c r="B293" s="192" t="s">
        <v>91</v>
      </c>
      <c r="C293" s="189">
        <v>190</v>
      </c>
      <c r="D293" s="189">
        <v>137</v>
      </c>
      <c r="E293" s="198">
        <f t="shared" si="4"/>
        <v>0.721052631578947</v>
      </c>
    </row>
    <row r="294" s="175" customFormat="1" spans="1:5">
      <c r="A294" s="187">
        <v>2130304</v>
      </c>
      <c r="B294" s="192" t="s">
        <v>346</v>
      </c>
      <c r="C294" s="189">
        <v>1222</v>
      </c>
      <c r="D294" s="189">
        <v>1250</v>
      </c>
      <c r="E294" s="198">
        <f t="shared" si="4"/>
        <v>1.02291325695581</v>
      </c>
    </row>
    <row r="295" s="175" customFormat="1" spans="1:5">
      <c r="A295" s="187">
        <v>2130305</v>
      </c>
      <c r="B295" s="192" t="s">
        <v>347</v>
      </c>
      <c r="C295" s="189">
        <v>0</v>
      </c>
      <c r="D295" s="189">
        <v>21353</v>
      </c>
      <c r="E295" s="198"/>
    </row>
    <row r="296" s="175" customFormat="1" spans="1:5">
      <c r="A296" s="187">
        <v>2130306</v>
      </c>
      <c r="B296" s="192" t="s">
        <v>348</v>
      </c>
      <c r="C296" s="189">
        <v>0</v>
      </c>
      <c r="D296" s="189">
        <v>38</v>
      </c>
      <c r="E296" s="198"/>
    </row>
    <row r="297" s="175" customFormat="1" spans="1:5">
      <c r="A297" s="187">
        <v>2130310</v>
      </c>
      <c r="B297" s="192" t="s">
        <v>349</v>
      </c>
      <c r="C297" s="189">
        <v>0</v>
      </c>
      <c r="D297" s="189">
        <v>1501</v>
      </c>
      <c r="E297" s="198"/>
    </row>
    <row r="298" s="175" customFormat="1" spans="1:5">
      <c r="A298" s="187">
        <v>2130314</v>
      </c>
      <c r="B298" s="192" t="s">
        <v>351</v>
      </c>
      <c r="C298" s="189">
        <v>0</v>
      </c>
      <c r="D298" s="189">
        <v>38</v>
      </c>
      <c r="E298" s="198"/>
    </row>
    <row r="299" s="175" customFormat="1" spans="1:5">
      <c r="A299" s="187">
        <v>2130316</v>
      </c>
      <c r="B299" s="192" t="s">
        <v>353</v>
      </c>
      <c r="C299" s="189">
        <v>0</v>
      </c>
      <c r="D299" s="189">
        <v>782</v>
      </c>
      <c r="E299" s="198"/>
    </row>
    <row r="300" s="175" customFormat="1" spans="1:5">
      <c r="A300" s="187">
        <v>2130321</v>
      </c>
      <c r="B300" s="192" t="s">
        <v>355</v>
      </c>
      <c r="C300" s="189">
        <v>0</v>
      </c>
      <c r="D300" s="189">
        <v>1472</v>
      </c>
      <c r="E300" s="198"/>
    </row>
    <row r="301" s="175" customFormat="1" spans="1:5">
      <c r="A301" s="187">
        <v>2130335</v>
      </c>
      <c r="B301" s="192" t="s">
        <v>356</v>
      </c>
      <c r="C301" s="189">
        <v>0</v>
      </c>
      <c r="D301" s="189">
        <v>296</v>
      </c>
      <c r="E301" s="198"/>
    </row>
    <row r="302" s="175" customFormat="1" spans="1:5">
      <c r="A302" s="187">
        <v>2130399</v>
      </c>
      <c r="B302" s="192" t="s">
        <v>357</v>
      </c>
      <c r="C302" s="189">
        <v>333</v>
      </c>
      <c r="D302" s="189">
        <v>2133</v>
      </c>
      <c r="E302" s="198">
        <f t="shared" si="4"/>
        <v>6.40540540540541</v>
      </c>
    </row>
    <row r="303" s="175" customFormat="1" spans="1:5">
      <c r="A303" s="187">
        <v>21305</v>
      </c>
      <c r="B303" s="192" t="s">
        <v>358</v>
      </c>
      <c r="C303" s="189">
        <v>256</v>
      </c>
      <c r="D303" s="189">
        <v>7042</v>
      </c>
      <c r="E303" s="198">
        <f t="shared" si="4"/>
        <v>27.5078125</v>
      </c>
    </row>
    <row r="304" s="175" customFormat="1" spans="1:5">
      <c r="A304" s="187">
        <v>2130504</v>
      </c>
      <c r="B304" s="192" t="s">
        <v>359</v>
      </c>
      <c r="C304" s="189">
        <v>0</v>
      </c>
      <c r="D304" s="189">
        <v>413</v>
      </c>
      <c r="E304" s="198"/>
    </row>
    <row r="305" s="175" customFormat="1" spans="1:5">
      <c r="A305" s="187">
        <v>2130599</v>
      </c>
      <c r="B305" s="192" t="s">
        <v>360</v>
      </c>
      <c r="C305" s="189">
        <v>256</v>
      </c>
      <c r="D305" s="189">
        <v>6629</v>
      </c>
      <c r="E305" s="198">
        <f t="shared" si="4"/>
        <v>25.89453125</v>
      </c>
    </row>
    <row r="306" s="175" customFormat="1" spans="1:5">
      <c r="A306" s="187">
        <v>21307</v>
      </c>
      <c r="B306" s="192" t="s">
        <v>361</v>
      </c>
      <c r="C306" s="189">
        <v>4427</v>
      </c>
      <c r="D306" s="189">
        <v>8195</v>
      </c>
      <c r="E306" s="198">
        <f t="shared" si="4"/>
        <v>1.85114072735487</v>
      </c>
    </row>
    <row r="307" s="175" customFormat="1" spans="1:5">
      <c r="A307" s="187">
        <v>2130701</v>
      </c>
      <c r="B307" s="192" t="s">
        <v>362</v>
      </c>
      <c r="C307" s="189">
        <v>200</v>
      </c>
      <c r="D307" s="189">
        <v>3093</v>
      </c>
      <c r="E307" s="198">
        <f t="shared" si="4"/>
        <v>15.465</v>
      </c>
    </row>
    <row r="308" s="175" customFormat="1" spans="1:5">
      <c r="A308" s="187">
        <v>2130705</v>
      </c>
      <c r="B308" s="192" t="s">
        <v>363</v>
      </c>
      <c r="C308" s="189">
        <v>4227</v>
      </c>
      <c r="D308" s="189">
        <v>3966</v>
      </c>
      <c r="E308" s="198">
        <f t="shared" si="4"/>
        <v>0.938254080908446</v>
      </c>
    </row>
    <row r="309" s="175" customFormat="1" spans="1:5">
      <c r="A309" s="187">
        <v>2130707</v>
      </c>
      <c r="B309" s="192" t="s">
        <v>364</v>
      </c>
      <c r="C309" s="189">
        <v>0</v>
      </c>
      <c r="D309" s="189">
        <v>1136</v>
      </c>
      <c r="E309" s="198"/>
    </row>
    <row r="310" s="175" customFormat="1" spans="1:5">
      <c r="A310" s="187">
        <v>21308</v>
      </c>
      <c r="B310" s="192" t="s">
        <v>366</v>
      </c>
      <c r="C310" s="189">
        <v>562</v>
      </c>
      <c r="D310" s="189">
        <v>91</v>
      </c>
      <c r="E310" s="198">
        <f t="shared" si="4"/>
        <v>0.161921708185053</v>
      </c>
    </row>
    <row r="311" s="193" customFormat="1" spans="1:5">
      <c r="A311" s="187">
        <v>2130803</v>
      </c>
      <c r="B311" s="192" t="s">
        <v>367</v>
      </c>
      <c r="C311" s="189">
        <v>537</v>
      </c>
      <c r="D311" s="189">
        <v>0</v>
      </c>
      <c r="E311" s="198">
        <f t="shared" si="4"/>
        <v>0</v>
      </c>
    </row>
    <row r="312" s="175" customFormat="1" spans="1:5">
      <c r="A312" s="187">
        <v>2130804</v>
      </c>
      <c r="B312" s="192" t="s">
        <v>368</v>
      </c>
      <c r="C312" s="189">
        <v>25</v>
      </c>
      <c r="D312" s="189">
        <v>91</v>
      </c>
      <c r="E312" s="198">
        <f t="shared" si="4"/>
        <v>3.64</v>
      </c>
    </row>
    <row r="313" s="175" customFormat="1" spans="1:5">
      <c r="A313" s="187">
        <v>21309</v>
      </c>
      <c r="B313" s="192" t="s">
        <v>369</v>
      </c>
      <c r="C313" s="189">
        <v>0</v>
      </c>
      <c r="D313" s="189">
        <v>3</v>
      </c>
      <c r="E313" s="198"/>
    </row>
    <row r="314" s="175" customFormat="1" spans="1:5">
      <c r="A314" s="187">
        <v>2130999</v>
      </c>
      <c r="B314" s="192" t="s">
        <v>370</v>
      </c>
      <c r="C314" s="189">
        <v>0</v>
      </c>
      <c r="D314" s="189">
        <v>3</v>
      </c>
      <c r="E314" s="198"/>
    </row>
    <row r="315" s="175" customFormat="1" spans="1:5">
      <c r="A315" s="187">
        <v>214</v>
      </c>
      <c r="B315" s="192" t="s">
        <v>371</v>
      </c>
      <c r="C315" s="189">
        <v>700</v>
      </c>
      <c r="D315" s="189">
        <v>14249</v>
      </c>
      <c r="E315" s="198">
        <f t="shared" si="4"/>
        <v>20.3557142857143</v>
      </c>
    </row>
    <row r="316" s="175" customFormat="1" spans="1:5">
      <c r="A316" s="187">
        <v>21401</v>
      </c>
      <c r="B316" s="192" t="s">
        <v>372</v>
      </c>
      <c r="C316" s="189">
        <v>700</v>
      </c>
      <c r="D316" s="189">
        <v>12702</v>
      </c>
      <c r="E316" s="198">
        <f t="shared" si="4"/>
        <v>18.1457142857143</v>
      </c>
    </row>
    <row r="317" s="175" customFormat="1" spans="1:5">
      <c r="A317" s="187">
        <v>2140101</v>
      </c>
      <c r="B317" s="192" t="s">
        <v>91</v>
      </c>
      <c r="C317" s="189">
        <v>637</v>
      </c>
      <c r="D317" s="189">
        <v>673</v>
      </c>
      <c r="E317" s="198">
        <f t="shared" si="4"/>
        <v>1.05651491365777</v>
      </c>
    </row>
    <row r="318" s="175" customFormat="1" spans="1:5">
      <c r="A318" s="187">
        <v>2140104</v>
      </c>
      <c r="B318" s="192" t="s">
        <v>373</v>
      </c>
      <c r="C318" s="189">
        <v>0</v>
      </c>
      <c r="D318" s="189">
        <v>11006</v>
      </c>
      <c r="E318" s="198"/>
    </row>
    <row r="319" s="175" customFormat="1" spans="1:5">
      <c r="A319" s="187">
        <v>2140106</v>
      </c>
      <c r="B319" s="192" t="s">
        <v>374</v>
      </c>
      <c r="C319" s="189">
        <v>0</v>
      </c>
      <c r="D319" s="189">
        <v>94</v>
      </c>
      <c r="E319" s="198"/>
    </row>
    <row r="320" s="175" customFormat="1" spans="1:5">
      <c r="A320" s="187">
        <v>2140199</v>
      </c>
      <c r="B320" s="192" t="s">
        <v>375</v>
      </c>
      <c r="C320" s="189">
        <v>63</v>
      </c>
      <c r="D320" s="189">
        <v>929</v>
      </c>
      <c r="E320" s="198">
        <f t="shared" si="4"/>
        <v>14.7460317460317</v>
      </c>
    </row>
    <row r="321" s="175" customFormat="1" spans="1:5">
      <c r="A321" s="187">
        <v>21499</v>
      </c>
      <c r="B321" s="192" t="s">
        <v>376</v>
      </c>
      <c r="C321" s="189">
        <v>0</v>
      </c>
      <c r="D321" s="189">
        <v>1547</v>
      </c>
      <c r="E321" s="198"/>
    </row>
    <row r="322" s="175" customFormat="1" spans="1:5">
      <c r="A322" s="187">
        <v>2149999</v>
      </c>
      <c r="B322" s="192" t="s">
        <v>376</v>
      </c>
      <c r="C322" s="189">
        <v>0</v>
      </c>
      <c r="D322" s="189">
        <v>1547</v>
      </c>
      <c r="E322" s="198"/>
    </row>
    <row r="323" s="175" customFormat="1" spans="1:5">
      <c r="A323" s="187">
        <v>215</v>
      </c>
      <c r="B323" s="192" t="s">
        <v>377</v>
      </c>
      <c r="C323" s="189">
        <v>0</v>
      </c>
      <c r="D323" s="189">
        <v>354</v>
      </c>
      <c r="E323" s="198"/>
    </row>
    <row r="324" s="175" customFormat="1" spans="1:5">
      <c r="A324" s="187">
        <v>21599</v>
      </c>
      <c r="B324" s="192" t="s">
        <v>380</v>
      </c>
      <c r="C324" s="189">
        <v>0</v>
      </c>
      <c r="D324" s="189">
        <v>354</v>
      </c>
      <c r="E324" s="198"/>
    </row>
    <row r="325" s="175" customFormat="1" spans="1:5">
      <c r="A325" s="187">
        <v>2159999</v>
      </c>
      <c r="B325" s="192" t="s">
        <v>380</v>
      </c>
      <c r="C325" s="189">
        <v>0</v>
      </c>
      <c r="D325" s="189">
        <v>354</v>
      </c>
      <c r="E325" s="198"/>
    </row>
    <row r="326" s="175" customFormat="1" spans="1:5">
      <c r="A326" s="187">
        <v>216</v>
      </c>
      <c r="B326" s="192" t="s">
        <v>381</v>
      </c>
      <c r="C326" s="189">
        <v>149</v>
      </c>
      <c r="D326" s="189">
        <v>293</v>
      </c>
      <c r="E326" s="198">
        <f t="shared" si="4"/>
        <v>1.96644295302013</v>
      </c>
    </row>
    <row r="327" s="175" customFormat="1" spans="1:5">
      <c r="A327" s="187">
        <v>21602</v>
      </c>
      <c r="B327" s="192" t="s">
        <v>382</v>
      </c>
      <c r="C327" s="189">
        <v>149</v>
      </c>
      <c r="D327" s="189">
        <v>241</v>
      </c>
      <c r="E327" s="198">
        <f t="shared" si="4"/>
        <v>1.61744966442953</v>
      </c>
    </row>
    <row r="328" s="175" customFormat="1" spans="1:5">
      <c r="A328" s="187">
        <v>2160201</v>
      </c>
      <c r="B328" s="192" t="s">
        <v>91</v>
      </c>
      <c r="C328" s="189">
        <v>120</v>
      </c>
      <c r="D328" s="189">
        <v>118</v>
      </c>
      <c r="E328" s="198">
        <f t="shared" ref="E328:E379" si="5">D328/C328</f>
        <v>0.983333333333333</v>
      </c>
    </row>
    <row r="329" s="175" customFormat="1" spans="1:5">
      <c r="A329" s="187">
        <v>2160299</v>
      </c>
      <c r="B329" s="192" t="s">
        <v>383</v>
      </c>
      <c r="C329" s="189">
        <v>29</v>
      </c>
      <c r="D329" s="189">
        <v>123</v>
      </c>
      <c r="E329" s="198">
        <f t="shared" si="5"/>
        <v>4.24137931034483</v>
      </c>
    </row>
    <row r="330" s="175" customFormat="1" spans="1:5">
      <c r="A330" s="187">
        <v>21606</v>
      </c>
      <c r="B330" s="192" t="s">
        <v>384</v>
      </c>
      <c r="C330" s="189">
        <v>0</v>
      </c>
      <c r="D330" s="189">
        <v>52</v>
      </c>
      <c r="E330" s="198"/>
    </row>
    <row r="331" s="175" customFormat="1" spans="1:5">
      <c r="A331" s="187">
        <v>2160699</v>
      </c>
      <c r="B331" s="192" t="s">
        <v>385</v>
      </c>
      <c r="C331" s="189">
        <v>0</v>
      </c>
      <c r="D331" s="189">
        <v>52</v>
      </c>
      <c r="E331" s="198"/>
    </row>
    <row r="332" s="175" customFormat="1" spans="1:5">
      <c r="A332" s="187">
        <v>220</v>
      </c>
      <c r="B332" s="192" t="s">
        <v>388</v>
      </c>
      <c r="C332" s="189">
        <v>1492</v>
      </c>
      <c r="D332" s="189">
        <v>1450</v>
      </c>
      <c r="E332" s="198">
        <f t="shared" si="5"/>
        <v>0.971849865951743</v>
      </c>
    </row>
    <row r="333" s="175" customFormat="1" spans="1:5">
      <c r="A333" s="187">
        <v>22001</v>
      </c>
      <c r="B333" s="192" t="s">
        <v>389</v>
      </c>
      <c r="C333" s="189">
        <v>1485</v>
      </c>
      <c r="D333" s="189">
        <v>1450</v>
      </c>
      <c r="E333" s="198">
        <f t="shared" si="5"/>
        <v>0.976430976430976</v>
      </c>
    </row>
    <row r="334" s="175" customFormat="1" spans="1:5">
      <c r="A334" s="187">
        <v>2200101</v>
      </c>
      <c r="B334" s="192" t="s">
        <v>91</v>
      </c>
      <c r="C334" s="189">
        <v>188</v>
      </c>
      <c r="D334" s="189">
        <v>173</v>
      </c>
      <c r="E334" s="198">
        <f t="shared" si="5"/>
        <v>0.920212765957447</v>
      </c>
    </row>
    <row r="335" s="175" customFormat="1" spans="1:5">
      <c r="A335" s="187">
        <v>2200150</v>
      </c>
      <c r="B335" s="192" t="s">
        <v>99</v>
      </c>
      <c r="C335" s="189">
        <v>1194</v>
      </c>
      <c r="D335" s="189">
        <v>1239</v>
      </c>
      <c r="E335" s="198">
        <f t="shared" si="5"/>
        <v>1.03768844221106</v>
      </c>
    </row>
    <row r="336" s="175" customFormat="1" spans="1:5">
      <c r="A336" s="187">
        <v>2200199</v>
      </c>
      <c r="B336" s="192" t="s">
        <v>391</v>
      </c>
      <c r="C336" s="189">
        <v>103</v>
      </c>
      <c r="D336" s="189">
        <v>38</v>
      </c>
      <c r="E336" s="198">
        <f t="shared" si="5"/>
        <v>0.368932038834951</v>
      </c>
    </row>
    <row r="337" s="193" customFormat="1" spans="1:5">
      <c r="A337" s="187">
        <v>22005</v>
      </c>
      <c r="B337" s="192" t="s">
        <v>392</v>
      </c>
      <c r="C337" s="189">
        <v>7</v>
      </c>
      <c r="D337" s="189">
        <v>0</v>
      </c>
      <c r="E337" s="198">
        <f t="shared" si="5"/>
        <v>0</v>
      </c>
    </row>
    <row r="338" s="193" customFormat="1" spans="1:5">
      <c r="A338" s="187">
        <v>2200504</v>
      </c>
      <c r="B338" s="192" t="s">
        <v>393</v>
      </c>
      <c r="C338" s="189">
        <v>7</v>
      </c>
      <c r="D338" s="189">
        <v>0</v>
      </c>
      <c r="E338" s="198">
        <f t="shared" si="5"/>
        <v>0</v>
      </c>
    </row>
    <row r="339" s="175" customFormat="1" spans="1:5">
      <c r="A339" s="187">
        <v>221</v>
      </c>
      <c r="B339" s="192" t="s">
        <v>394</v>
      </c>
      <c r="C339" s="189">
        <v>16109</v>
      </c>
      <c r="D339" s="189">
        <v>26362</v>
      </c>
      <c r="E339" s="198">
        <f t="shared" si="5"/>
        <v>1.63647650381774</v>
      </c>
    </row>
    <row r="340" s="175" customFormat="1" spans="1:5">
      <c r="A340" s="187">
        <v>22101</v>
      </c>
      <c r="B340" s="192" t="s">
        <v>395</v>
      </c>
      <c r="C340" s="189">
        <v>5233</v>
      </c>
      <c r="D340" s="189">
        <v>14251</v>
      </c>
      <c r="E340" s="198">
        <f t="shared" si="5"/>
        <v>2.72329447735525</v>
      </c>
    </row>
    <row r="341" s="175" customFormat="1" spans="1:5">
      <c r="A341" s="187">
        <v>2210103</v>
      </c>
      <c r="B341" s="192" t="s">
        <v>396</v>
      </c>
      <c r="C341" s="189">
        <v>5233</v>
      </c>
      <c r="D341" s="189">
        <v>8603</v>
      </c>
      <c r="E341" s="198">
        <f t="shared" si="5"/>
        <v>1.64399006306134</v>
      </c>
    </row>
    <row r="342" s="175" customFormat="1" spans="1:5">
      <c r="A342" s="187">
        <v>2210105</v>
      </c>
      <c r="B342" s="192" t="s">
        <v>397</v>
      </c>
      <c r="C342" s="189">
        <v>0</v>
      </c>
      <c r="D342" s="189">
        <v>317</v>
      </c>
      <c r="E342" s="198"/>
    </row>
    <row r="343" s="175" customFormat="1" spans="1:5">
      <c r="A343" s="187">
        <v>2210106</v>
      </c>
      <c r="B343" s="192" t="s">
        <v>398</v>
      </c>
      <c r="C343" s="189">
        <v>0</v>
      </c>
      <c r="D343" s="189">
        <v>2</v>
      </c>
      <c r="E343" s="198"/>
    </row>
    <row r="344" s="175" customFormat="1" spans="1:5">
      <c r="A344" s="187">
        <v>2210107</v>
      </c>
      <c r="B344" s="192" t="s">
        <v>399</v>
      </c>
      <c r="C344" s="189">
        <v>0</v>
      </c>
      <c r="D344" s="189">
        <v>7</v>
      </c>
      <c r="E344" s="198"/>
    </row>
    <row r="345" s="175" customFormat="1" spans="1:5">
      <c r="A345" s="187">
        <v>2210108</v>
      </c>
      <c r="B345" s="192" t="s">
        <v>400</v>
      </c>
      <c r="C345" s="189">
        <v>0</v>
      </c>
      <c r="D345" s="189">
        <v>4981</v>
      </c>
      <c r="E345" s="198"/>
    </row>
    <row r="346" s="175" customFormat="1" spans="1:5">
      <c r="A346" s="187">
        <v>2210110</v>
      </c>
      <c r="B346" s="192" t="s">
        <v>401</v>
      </c>
      <c r="C346" s="189">
        <v>0</v>
      </c>
      <c r="D346" s="189">
        <v>41</v>
      </c>
      <c r="E346" s="198"/>
    </row>
    <row r="347" s="175" customFormat="1" spans="1:5">
      <c r="A347" s="187">
        <v>2210199</v>
      </c>
      <c r="B347" s="192" t="s">
        <v>402</v>
      </c>
      <c r="C347" s="189">
        <v>0</v>
      </c>
      <c r="D347" s="189">
        <v>300</v>
      </c>
      <c r="E347" s="198"/>
    </row>
    <row r="348" s="175" customFormat="1" spans="1:5">
      <c r="A348" s="187">
        <v>22102</v>
      </c>
      <c r="B348" s="192" t="s">
        <v>403</v>
      </c>
      <c r="C348" s="189">
        <v>10461</v>
      </c>
      <c r="D348" s="189">
        <v>10611</v>
      </c>
      <c r="E348" s="198">
        <f t="shared" si="5"/>
        <v>1.01433897332951</v>
      </c>
    </row>
    <row r="349" s="175" customFormat="1" spans="1:5">
      <c r="A349" s="187">
        <v>2210201</v>
      </c>
      <c r="B349" s="192" t="s">
        <v>404</v>
      </c>
      <c r="C349" s="189">
        <v>10461</v>
      </c>
      <c r="D349" s="189">
        <v>10611</v>
      </c>
      <c r="E349" s="198">
        <f t="shared" si="5"/>
        <v>1.01433897332951</v>
      </c>
    </row>
    <row r="350" s="175" customFormat="1" spans="1:5">
      <c r="A350" s="187">
        <v>22103</v>
      </c>
      <c r="B350" s="192" t="s">
        <v>405</v>
      </c>
      <c r="C350" s="189">
        <v>415</v>
      </c>
      <c r="D350" s="189">
        <v>1500</v>
      </c>
      <c r="E350" s="198">
        <f t="shared" si="5"/>
        <v>3.6144578313253</v>
      </c>
    </row>
    <row r="351" s="175" customFormat="1" spans="1:5">
      <c r="A351" s="187">
        <v>2210399</v>
      </c>
      <c r="B351" s="192" t="s">
        <v>406</v>
      </c>
      <c r="C351" s="189">
        <v>415</v>
      </c>
      <c r="D351" s="189">
        <v>1500</v>
      </c>
      <c r="E351" s="198">
        <f t="shared" si="5"/>
        <v>3.6144578313253</v>
      </c>
    </row>
    <row r="352" s="175" customFormat="1" spans="1:5">
      <c r="A352" s="187">
        <v>224</v>
      </c>
      <c r="B352" s="192" t="s">
        <v>407</v>
      </c>
      <c r="C352" s="189">
        <v>880</v>
      </c>
      <c r="D352" s="189">
        <v>2218</v>
      </c>
      <c r="E352" s="198">
        <f t="shared" si="5"/>
        <v>2.52045454545455</v>
      </c>
    </row>
    <row r="353" s="175" customFormat="1" spans="1:5">
      <c r="A353" s="187">
        <v>22401</v>
      </c>
      <c r="B353" s="192" t="s">
        <v>408</v>
      </c>
      <c r="C353" s="189">
        <v>831</v>
      </c>
      <c r="D353" s="189">
        <v>841</v>
      </c>
      <c r="E353" s="198">
        <f t="shared" si="5"/>
        <v>1.01203369434416</v>
      </c>
    </row>
    <row r="354" s="175" customFormat="1" spans="1:5">
      <c r="A354" s="187">
        <v>2240101</v>
      </c>
      <c r="B354" s="192" t="s">
        <v>91</v>
      </c>
      <c r="C354" s="189">
        <v>303</v>
      </c>
      <c r="D354" s="189">
        <v>169</v>
      </c>
      <c r="E354" s="198">
        <f t="shared" si="5"/>
        <v>0.557755775577558</v>
      </c>
    </row>
    <row r="355" s="175" customFormat="1" spans="1:5">
      <c r="A355" s="187">
        <v>2240106</v>
      </c>
      <c r="B355" s="192" t="s">
        <v>410</v>
      </c>
      <c r="C355" s="189">
        <v>368</v>
      </c>
      <c r="D355" s="189">
        <v>399</v>
      </c>
      <c r="E355" s="198">
        <f t="shared" si="5"/>
        <v>1.08423913043478</v>
      </c>
    </row>
    <row r="356" s="175" customFormat="1" spans="1:5">
      <c r="A356" s="187">
        <v>2240150</v>
      </c>
      <c r="B356" s="192" t="s">
        <v>99</v>
      </c>
      <c r="C356" s="189">
        <v>98</v>
      </c>
      <c r="D356" s="189">
        <v>218</v>
      </c>
      <c r="E356" s="198">
        <f t="shared" si="5"/>
        <v>2.22448979591837</v>
      </c>
    </row>
    <row r="357" s="175" customFormat="1" spans="1:5">
      <c r="A357" s="187">
        <v>2240199</v>
      </c>
      <c r="B357" s="192" t="s">
        <v>411</v>
      </c>
      <c r="C357" s="189">
        <v>62</v>
      </c>
      <c r="D357" s="189">
        <v>55</v>
      </c>
      <c r="E357" s="198">
        <f t="shared" si="5"/>
        <v>0.887096774193548</v>
      </c>
    </row>
    <row r="358" s="175" customFormat="1" spans="1:5">
      <c r="A358" s="187">
        <v>22402</v>
      </c>
      <c r="B358" s="192" t="s">
        <v>412</v>
      </c>
      <c r="C358" s="189">
        <v>49</v>
      </c>
      <c r="D358" s="189">
        <v>525</v>
      </c>
      <c r="E358" s="198">
        <f t="shared" si="5"/>
        <v>10.7142857142857</v>
      </c>
    </row>
    <row r="359" s="175" customFormat="1" spans="1:5">
      <c r="A359" s="187">
        <v>2240299</v>
      </c>
      <c r="B359" s="192" t="s">
        <v>413</v>
      </c>
      <c r="C359" s="189">
        <v>49</v>
      </c>
      <c r="D359" s="189">
        <v>525</v>
      </c>
      <c r="E359" s="198">
        <f t="shared" si="5"/>
        <v>10.7142857142857</v>
      </c>
    </row>
    <row r="360" s="175" customFormat="1" spans="1:5">
      <c r="A360" s="187">
        <v>22406</v>
      </c>
      <c r="B360" s="192" t="s">
        <v>416</v>
      </c>
      <c r="C360" s="189">
        <v>0</v>
      </c>
      <c r="D360" s="189">
        <v>827</v>
      </c>
      <c r="E360" s="198"/>
    </row>
    <row r="361" s="175" customFormat="1" spans="1:5">
      <c r="A361" s="187">
        <v>2240601</v>
      </c>
      <c r="B361" s="192" t="s">
        <v>417</v>
      </c>
      <c r="C361" s="189">
        <v>0</v>
      </c>
      <c r="D361" s="189">
        <v>827</v>
      </c>
      <c r="E361" s="198"/>
    </row>
    <row r="362" s="175" customFormat="1" spans="1:5">
      <c r="A362" s="187">
        <v>22407</v>
      </c>
      <c r="B362" s="192" t="s">
        <v>419</v>
      </c>
      <c r="C362" s="189">
        <v>0</v>
      </c>
      <c r="D362" s="189">
        <v>25</v>
      </c>
      <c r="E362" s="198"/>
    </row>
    <row r="363" s="175" customFormat="1" spans="1:5">
      <c r="A363" s="187">
        <v>2240703</v>
      </c>
      <c r="B363" s="192" t="s">
        <v>420</v>
      </c>
      <c r="C363" s="189">
        <v>0</v>
      </c>
      <c r="D363" s="189">
        <v>25</v>
      </c>
      <c r="E363" s="198"/>
    </row>
    <row r="364" s="175" customFormat="1" spans="1:5">
      <c r="A364" s="187">
        <v>227</v>
      </c>
      <c r="B364" s="192" t="s">
        <v>421</v>
      </c>
      <c r="C364" s="189">
        <v>4000</v>
      </c>
      <c r="D364" s="189">
        <v>4000</v>
      </c>
      <c r="E364" s="198">
        <f t="shared" si="5"/>
        <v>1</v>
      </c>
    </row>
    <row r="365" s="175" customFormat="1" spans="1:5">
      <c r="A365" s="187">
        <v>229</v>
      </c>
      <c r="B365" s="192" t="s">
        <v>422</v>
      </c>
      <c r="C365" s="189">
        <v>0</v>
      </c>
      <c r="D365" s="189">
        <v>2000</v>
      </c>
      <c r="E365" s="198"/>
    </row>
    <row r="366" s="175" customFormat="1" spans="1:5">
      <c r="A366" s="187">
        <v>22999</v>
      </c>
      <c r="B366" s="192" t="s">
        <v>422</v>
      </c>
      <c r="C366" s="189">
        <v>0</v>
      </c>
      <c r="D366" s="189">
        <v>2000</v>
      </c>
      <c r="E366" s="198"/>
    </row>
    <row r="367" s="175" customFormat="1" spans="1:5">
      <c r="A367" s="187">
        <v>2299999</v>
      </c>
      <c r="B367" s="192" t="s">
        <v>422</v>
      </c>
      <c r="C367" s="189">
        <v>0</v>
      </c>
      <c r="D367" s="189">
        <v>2000</v>
      </c>
      <c r="E367" s="198"/>
    </row>
    <row r="368" s="175" customFormat="1" spans="1:5">
      <c r="A368" s="187">
        <v>231</v>
      </c>
      <c r="B368" s="192" t="s">
        <v>423</v>
      </c>
      <c r="C368" s="189">
        <v>0</v>
      </c>
      <c r="D368" s="189">
        <v>2650</v>
      </c>
      <c r="E368" s="198"/>
    </row>
    <row r="369" s="175" customFormat="1" spans="1:5">
      <c r="A369" s="187">
        <v>23103</v>
      </c>
      <c r="B369" s="192" t="s">
        <v>424</v>
      </c>
      <c r="C369" s="189">
        <v>0</v>
      </c>
      <c r="D369" s="189">
        <v>2650</v>
      </c>
      <c r="E369" s="198"/>
    </row>
    <row r="370" s="175" customFormat="1" spans="1:5">
      <c r="A370" s="187">
        <v>2310301</v>
      </c>
      <c r="B370" s="192" t="s">
        <v>425</v>
      </c>
      <c r="C370" s="189">
        <v>0</v>
      </c>
      <c r="D370" s="189">
        <v>450</v>
      </c>
      <c r="E370" s="198"/>
    </row>
    <row r="371" s="175" customFormat="1" spans="1:5">
      <c r="A371" s="187">
        <v>2310303</v>
      </c>
      <c r="B371" s="192" t="s">
        <v>426</v>
      </c>
      <c r="C371" s="189">
        <v>0</v>
      </c>
      <c r="D371" s="189">
        <v>2200</v>
      </c>
      <c r="E371" s="198"/>
    </row>
    <row r="372" s="175" customFormat="1" spans="1:5">
      <c r="A372" s="187">
        <v>232</v>
      </c>
      <c r="B372" s="192" t="s">
        <v>427</v>
      </c>
      <c r="C372" s="189">
        <v>1000</v>
      </c>
      <c r="D372" s="189">
        <v>5500</v>
      </c>
      <c r="E372" s="198">
        <f t="shared" si="5"/>
        <v>5.5</v>
      </c>
    </row>
    <row r="373" s="175" customFormat="1" spans="1:5">
      <c r="A373" s="187">
        <v>23203</v>
      </c>
      <c r="B373" s="192" t="s">
        <v>428</v>
      </c>
      <c r="C373" s="189">
        <v>1000</v>
      </c>
      <c r="D373" s="189">
        <v>5500</v>
      </c>
      <c r="E373" s="198">
        <f t="shared" si="5"/>
        <v>5.5</v>
      </c>
    </row>
    <row r="374" s="175" customFormat="1" spans="1:5">
      <c r="A374" s="187">
        <v>2320301</v>
      </c>
      <c r="B374" s="192" t="s">
        <v>429</v>
      </c>
      <c r="C374" s="189">
        <v>0</v>
      </c>
      <c r="D374" s="189">
        <v>2500</v>
      </c>
      <c r="E374" s="198"/>
    </row>
    <row r="375" s="175" customFormat="1" spans="1:5">
      <c r="A375" s="187">
        <v>2320302</v>
      </c>
      <c r="B375" s="192" t="s">
        <v>430</v>
      </c>
      <c r="C375" s="189">
        <v>0</v>
      </c>
      <c r="D375" s="189">
        <v>200</v>
      </c>
      <c r="E375" s="198"/>
    </row>
    <row r="376" s="175" customFormat="1" spans="1:5">
      <c r="A376" s="187">
        <v>2320303</v>
      </c>
      <c r="B376" s="192" t="s">
        <v>431</v>
      </c>
      <c r="C376" s="189">
        <v>1000</v>
      </c>
      <c r="D376" s="189">
        <v>2800</v>
      </c>
      <c r="E376" s="198">
        <f t="shared" si="5"/>
        <v>2.8</v>
      </c>
    </row>
    <row r="377" s="175" customFormat="1" spans="1:5">
      <c r="A377" s="187">
        <v>233</v>
      </c>
      <c r="B377" s="192" t="s">
        <v>432</v>
      </c>
      <c r="C377" s="189">
        <v>0</v>
      </c>
      <c r="D377" s="189">
        <v>20</v>
      </c>
      <c r="E377" s="198"/>
    </row>
    <row r="378" s="175" customFormat="1" spans="1:5">
      <c r="A378" s="187">
        <v>23303</v>
      </c>
      <c r="B378" s="192" t="s">
        <v>433</v>
      </c>
      <c r="C378" s="189">
        <v>0</v>
      </c>
      <c r="D378" s="189">
        <v>20</v>
      </c>
      <c r="E378" s="198"/>
    </row>
    <row r="379" s="175" customFormat="1" spans="1:5">
      <c r="A379" s="187">
        <v>2330301</v>
      </c>
      <c r="B379" s="192" t="s">
        <v>433</v>
      </c>
      <c r="C379" s="189">
        <v>0</v>
      </c>
      <c r="D379" s="189">
        <v>20</v>
      </c>
      <c r="E379" s="198"/>
    </row>
  </sheetData>
  <autoFilter xmlns:etc="http://www.wps.cn/officeDocument/2017/etCustomData" ref="A6:E379" etc:filterBottomFollowUsedRange="0">
    <extLst/>
  </autoFilter>
  <mergeCells count="9">
    <mergeCell ref="B1:D1"/>
    <mergeCell ref="A2:E2"/>
    <mergeCell ref="B4:D4"/>
    <mergeCell ref="E4:G4"/>
    <mergeCell ref="A5:B5"/>
    <mergeCell ref="A7:B7"/>
    <mergeCell ref="C5:C6"/>
    <mergeCell ref="D5:D6"/>
    <mergeCell ref="E5:E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8"/>
  <sheetViews>
    <sheetView workbookViewId="0">
      <selection activeCell="J34" sqref="J34"/>
    </sheetView>
  </sheetViews>
  <sheetFormatPr defaultColWidth="8.75" defaultRowHeight="14.25" customHeight="1" outlineLevelCol="4"/>
  <cols>
    <col min="1" max="1" width="8.375" style="20" customWidth="1"/>
    <col min="2" max="2" width="67.125" style="20" customWidth="1"/>
    <col min="3" max="4" width="16.125" style="20" customWidth="1"/>
    <col min="5" max="5" width="17.125" style="20" customWidth="1"/>
    <col min="6" max="16384" width="8.75" style="20"/>
  </cols>
  <sheetData>
    <row r="1" s="20" customFormat="1" customHeight="1" spans="1:4">
      <c r="A1" s="176" t="s">
        <v>530</v>
      </c>
      <c r="B1" s="177" t="s">
        <v>83</v>
      </c>
      <c r="C1" s="177"/>
      <c r="D1" s="177"/>
    </row>
    <row r="2" s="20" customFormat="1" ht="24" customHeight="1" spans="1:5">
      <c r="A2" s="178" t="s">
        <v>531</v>
      </c>
      <c r="B2" s="178"/>
      <c r="C2" s="178"/>
      <c r="D2" s="178"/>
      <c r="E2" s="178"/>
    </row>
    <row r="3" s="20" customFormat="1" customHeight="1" spans="1:5">
      <c r="A3" s="179"/>
      <c r="B3" s="180"/>
      <c r="C3" s="180"/>
      <c r="D3" s="181"/>
      <c r="E3" s="182" t="s">
        <v>21</v>
      </c>
    </row>
    <row r="4" s="175" customFormat="1" spans="1:5">
      <c r="A4" s="183" t="s">
        <v>22</v>
      </c>
      <c r="B4" s="183"/>
      <c r="C4" s="183" t="s">
        <v>85</v>
      </c>
      <c r="D4" s="183" t="s">
        <v>25</v>
      </c>
      <c r="E4" s="184" t="s">
        <v>87</v>
      </c>
    </row>
    <row r="5" s="175" customFormat="1" ht="17" customHeight="1" spans="1:5">
      <c r="A5" s="183" t="s">
        <v>26</v>
      </c>
      <c r="B5" s="183" t="s">
        <v>27</v>
      </c>
      <c r="C5" s="183"/>
      <c r="D5" s="183"/>
      <c r="E5" s="185"/>
    </row>
    <row r="6" s="175" customFormat="1" ht="17" customHeight="1" spans="1:5">
      <c r="A6" s="183" t="s">
        <v>88</v>
      </c>
      <c r="B6" s="183"/>
      <c r="C6" s="183">
        <v>163338</v>
      </c>
      <c r="D6" s="183">
        <v>169929</v>
      </c>
      <c r="E6" s="186">
        <f>D6/C6</f>
        <v>1.04035190831282</v>
      </c>
    </row>
    <row r="7" s="175" customFormat="1" spans="1:5">
      <c r="A7" s="187"/>
      <c r="B7" s="188" t="s">
        <v>532</v>
      </c>
      <c r="C7" s="189">
        <v>163338</v>
      </c>
      <c r="D7" s="189">
        <v>169929</v>
      </c>
      <c r="E7" s="190">
        <f t="shared" ref="E7:E70" si="0">D7/C7</f>
        <v>1.04035190831282</v>
      </c>
    </row>
    <row r="8" s="175" customFormat="1" spans="1:5">
      <c r="A8" s="187">
        <v>201</v>
      </c>
      <c r="B8" s="188" t="s">
        <v>89</v>
      </c>
      <c r="C8" s="189">
        <v>18808</v>
      </c>
      <c r="D8" s="189">
        <v>17202</v>
      </c>
      <c r="E8" s="190">
        <f t="shared" si="0"/>
        <v>0.914610803913228</v>
      </c>
    </row>
    <row r="9" s="175" customFormat="1" spans="1:5">
      <c r="A9" s="187">
        <v>20101</v>
      </c>
      <c r="B9" s="191" t="s">
        <v>90</v>
      </c>
      <c r="C9" s="189">
        <v>513</v>
      </c>
      <c r="D9" s="189">
        <v>338</v>
      </c>
      <c r="E9" s="190">
        <f t="shared" si="0"/>
        <v>0.658869395711501</v>
      </c>
    </row>
    <row r="10" s="175" customFormat="1" spans="1:5">
      <c r="A10" s="187">
        <v>2010101</v>
      </c>
      <c r="B10" s="192" t="s">
        <v>91</v>
      </c>
      <c r="C10" s="189">
        <v>456</v>
      </c>
      <c r="D10" s="189">
        <v>323</v>
      </c>
      <c r="E10" s="190">
        <f t="shared" si="0"/>
        <v>0.708333333333333</v>
      </c>
    </row>
    <row r="11" s="175" customFormat="1" spans="1:5">
      <c r="A11" s="187">
        <v>2010199</v>
      </c>
      <c r="B11" s="192" t="s">
        <v>94</v>
      </c>
      <c r="C11" s="189">
        <v>57</v>
      </c>
      <c r="D11" s="189">
        <v>15</v>
      </c>
      <c r="E11" s="190">
        <f t="shared" si="0"/>
        <v>0.263157894736842</v>
      </c>
    </row>
    <row r="12" s="175" customFormat="1" spans="1:5">
      <c r="A12" s="187">
        <v>20102</v>
      </c>
      <c r="B12" s="188" t="s">
        <v>95</v>
      </c>
      <c r="C12" s="189">
        <v>354</v>
      </c>
      <c r="D12" s="189">
        <v>291</v>
      </c>
      <c r="E12" s="190">
        <f t="shared" si="0"/>
        <v>0.822033898305085</v>
      </c>
    </row>
    <row r="13" s="175" customFormat="1" spans="1:5">
      <c r="A13" s="187">
        <v>2010201</v>
      </c>
      <c r="B13" s="188" t="s">
        <v>91</v>
      </c>
      <c r="C13" s="189">
        <v>337</v>
      </c>
      <c r="D13" s="189">
        <v>275</v>
      </c>
      <c r="E13" s="190">
        <f t="shared" si="0"/>
        <v>0.816023738872404</v>
      </c>
    </row>
    <row r="14" s="175" customFormat="1" spans="1:5">
      <c r="A14" s="187">
        <v>2010299</v>
      </c>
      <c r="B14" s="188" t="s">
        <v>97</v>
      </c>
      <c r="C14" s="189">
        <v>17</v>
      </c>
      <c r="D14" s="189">
        <v>16</v>
      </c>
      <c r="E14" s="190">
        <f t="shared" si="0"/>
        <v>0.941176470588235</v>
      </c>
    </row>
    <row r="15" s="175" customFormat="1" spans="1:5">
      <c r="A15" s="187">
        <v>20103</v>
      </c>
      <c r="B15" s="191" t="s">
        <v>98</v>
      </c>
      <c r="C15" s="189">
        <v>7731</v>
      </c>
      <c r="D15" s="189">
        <v>2709</v>
      </c>
      <c r="E15" s="190">
        <f t="shared" si="0"/>
        <v>0.350407450523865</v>
      </c>
    </row>
    <row r="16" s="175" customFormat="1" spans="1:5">
      <c r="A16" s="187">
        <v>2010301</v>
      </c>
      <c r="B16" s="192" t="s">
        <v>91</v>
      </c>
      <c r="C16" s="189">
        <v>4007</v>
      </c>
      <c r="D16" s="189">
        <v>1358</v>
      </c>
      <c r="E16" s="190">
        <f t="shared" si="0"/>
        <v>0.338906912902421</v>
      </c>
    </row>
    <row r="17" s="175" customFormat="1" spans="1:5">
      <c r="A17" s="187">
        <v>2010350</v>
      </c>
      <c r="B17" s="192" t="s">
        <v>99</v>
      </c>
      <c r="C17" s="189">
        <v>3308</v>
      </c>
      <c r="D17" s="189">
        <v>744</v>
      </c>
      <c r="E17" s="190">
        <f t="shared" si="0"/>
        <v>0.22490931076179</v>
      </c>
    </row>
    <row r="18" s="175" customFormat="1" spans="1:5">
      <c r="A18" s="187">
        <v>2010399</v>
      </c>
      <c r="B18" s="192" t="s">
        <v>100</v>
      </c>
      <c r="C18" s="189">
        <v>416</v>
      </c>
      <c r="D18" s="189">
        <v>607</v>
      </c>
      <c r="E18" s="190">
        <f t="shared" si="0"/>
        <v>1.45913461538462</v>
      </c>
    </row>
    <row r="19" s="175" customFormat="1" spans="1:5">
      <c r="A19" s="187">
        <v>20104</v>
      </c>
      <c r="B19" s="192" t="s">
        <v>101</v>
      </c>
      <c r="C19" s="189">
        <v>878</v>
      </c>
      <c r="D19" s="189">
        <v>883</v>
      </c>
      <c r="E19" s="190">
        <f t="shared" si="0"/>
        <v>1.00569476082005</v>
      </c>
    </row>
    <row r="20" s="175" customFormat="1" spans="1:5">
      <c r="A20" s="187">
        <v>2010401</v>
      </c>
      <c r="B20" s="192" t="s">
        <v>91</v>
      </c>
      <c r="C20" s="189">
        <v>392</v>
      </c>
      <c r="D20" s="189">
        <v>399</v>
      </c>
      <c r="E20" s="190">
        <f t="shared" si="0"/>
        <v>1.01785714285714</v>
      </c>
    </row>
    <row r="21" s="175" customFormat="1" spans="1:5">
      <c r="A21" s="187">
        <v>2010450</v>
      </c>
      <c r="B21" s="192" t="s">
        <v>99</v>
      </c>
      <c r="C21" s="189">
        <v>400</v>
      </c>
      <c r="D21" s="189">
        <v>349</v>
      </c>
      <c r="E21" s="190">
        <f t="shared" si="0"/>
        <v>0.8725</v>
      </c>
    </row>
    <row r="22" s="175" customFormat="1" spans="1:5">
      <c r="A22" s="187">
        <v>2010499</v>
      </c>
      <c r="B22" s="192" t="s">
        <v>102</v>
      </c>
      <c r="C22" s="189">
        <v>86</v>
      </c>
      <c r="D22" s="189">
        <v>135</v>
      </c>
      <c r="E22" s="190">
        <f t="shared" si="0"/>
        <v>1.56976744186047</v>
      </c>
    </row>
    <row r="23" s="175" customFormat="1" spans="1:5">
      <c r="A23" s="187">
        <v>20105</v>
      </c>
      <c r="B23" s="191" t="s">
        <v>103</v>
      </c>
      <c r="C23" s="189">
        <v>214</v>
      </c>
      <c r="D23" s="189">
        <v>216</v>
      </c>
      <c r="E23" s="190">
        <f t="shared" si="0"/>
        <v>1.00934579439252</v>
      </c>
    </row>
    <row r="24" s="175" customFormat="1" spans="1:5">
      <c r="A24" s="187">
        <v>2010501</v>
      </c>
      <c r="B24" s="188" t="s">
        <v>91</v>
      </c>
      <c r="C24" s="189">
        <v>98</v>
      </c>
      <c r="D24" s="189">
        <v>105</v>
      </c>
      <c r="E24" s="190">
        <f t="shared" si="0"/>
        <v>1.07142857142857</v>
      </c>
    </row>
    <row r="25" s="175" customFormat="1" spans="1:5">
      <c r="A25" s="187">
        <v>2010550</v>
      </c>
      <c r="B25" s="192" t="s">
        <v>99</v>
      </c>
      <c r="C25" s="189">
        <v>116</v>
      </c>
      <c r="D25" s="189">
        <v>111</v>
      </c>
      <c r="E25" s="190">
        <f t="shared" si="0"/>
        <v>0.956896551724138</v>
      </c>
    </row>
    <row r="26" s="175" customFormat="1" spans="1:5">
      <c r="A26" s="187">
        <v>20106</v>
      </c>
      <c r="B26" s="192" t="s">
        <v>106</v>
      </c>
      <c r="C26" s="189">
        <v>1927</v>
      </c>
      <c r="D26" s="189">
        <v>2257</v>
      </c>
      <c r="E26" s="190">
        <f t="shared" si="0"/>
        <v>1.1712506486767</v>
      </c>
    </row>
    <row r="27" s="175" customFormat="1" spans="1:5">
      <c r="A27" s="187">
        <v>2010601</v>
      </c>
      <c r="B27" s="188" t="s">
        <v>91</v>
      </c>
      <c r="C27" s="189">
        <v>259</v>
      </c>
      <c r="D27" s="189">
        <v>259</v>
      </c>
      <c r="E27" s="190">
        <f t="shared" si="0"/>
        <v>1</v>
      </c>
    </row>
    <row r="28" s="175" customFormat="1" spans="1:5">
      <c r="A28" s="187">
        <v>2010602</v>
      </c>
      <c r="B28" s="192" t="s">
        <v>92</v>
      </c>
      <c r="C28" s="189"/>
      <c r="D28" s="189">
        <v>220</v>
      </c>
      <c r="E28" s="190"/>
    </row>
    <row r="29" s="175" customFormat="1" spans="1:5">
      <c r="A29" s="187">
        <v>2010650</v>
      </c>
      <c r="B29" s="191" t="s">
        <v>99</v>
      </c>
      <c r="C29" s="189">
        <v>1078</v>
      </c>
      <c r="D29" s="189">
        <v>1062</v>
      </c>
      <c r="E29" s="190">
        <f t="shared" si="0"/>
        <v>0.985157699443414</v>
      </c>
    </row>
    <row r="30" s="175" customFormat="1" spans="1:5">
      <c r="A30" s="187">
        <v>2010699</v>
      </c>
      <c r="B30" s="188" t="s">
        <v>107</v>
      </c>
      <c r="C30" s="189">
        <v>590</v>
      </c>
      <c r="D30" s="189">
        <v>716</v>
      </c>
      <c r="E30" s="190">
        <f t="shared" si="0"/>
        <v>1.2135593220339</v>
      </c>
    </row>
    <row r="31" s="175" customFormat="1" spans="1:5">
      <c r="A31" s="187">
        <v>20107</v>
      </c>
      <c r="B31" s="188" t="s">
        <v>108</v>
      </c>
      <c r="C31" s="189"/>
      <c r="D31" s="189">
        <v>1200</v>
      </c>
      <c r="E31" s="190"/>
    </row>
    <row r="32" s="175" customFormat="1" spans="1:5">
      <c r="A32" s="187">
        <v>2010799</v>
      </c>
      <c r="B32" s="191" t="s">
        <v>109</v>
      </c>
      <c r="C32" s="189"/>
      <c r="D32" s="189">
        <v>1200</v>
      </c>
      <c r="E32" s="190"/>
    </row>
    <row r="33" s="175" customFormat="1" spans="1:5">
      <c r="A33" s="187">
        <v>20108</v>
      </c>
      <c r="B33" s="191" t="s">
        <v>110</v>
      </c>
      <c r="C33" s="189">
        <v>390</v>
      </c>
      <c r="D33" s="189">
        <v>384</v>
      </c>
      <c r="E33" s="190">
        <f t="shared" si="0"/>
        <v>0.984615384615385</v>
      </c>
    </row>
    <row r="34" s="175" customFormat="1" spans="1:5">
      <c r="A34" s="187">
        <v>2010801</v>
      </c>
      <c r="B34" s="192" t="s">
        <v>91</v>
      </c>
      <c r="C34" s="189">
        <v>227</v>
      </c>
      <c r="D34" s="189">
        <v>196</v>
      </c>
      <c r="E34" s="190">
        <f t="shared" si="0"/>
        <v>0.863436123348018</v>
      </c>
    </row>
    <row r="35" s="175" customFormat="1" spans="1:5">
      <c r="A35" s="187">
        <v>2010850</v>
      </c>
      <c r="B35" s="188" t="s">
        <v>99</v>
      </c>
      <c r="C35" s="189">
        <v>121</v>
      </c>
      <c r="D35" s="189">
        <v>119</v>
      </c>
      <c r="E35" s="190">
        <f t="shared" si="0"/>
        <v>0.983471074380165</v>
      </c>
    </row>
    <row r="36" s="175" customFormat="1" spans="1:5">
      <c r="A36" s="187">
        <v>2010899</v>
      </c>
      <c r="B36" s="188" t="s">
        <v>112</v>
      </c>
      <c r="C36" s="189">
        <v>42</v>
      </c>
      <c r="D36" s="189">
        <v>69</v>
      </c>
      <c r="E36" s="190">
        <f t="shared" si="0"/>
        <v>1.64285714285714</v>
      </c>
    </row>
    <row r="37" s="175" customFormat="1" spans="1:5">
      <c r="A37" s="187">
        <v>20111</v>
      </c>
      <c r="B37" s="188" t="s">
        <v>113</v>
      </c>
      <c r="C37" s="189">
        <v>1435</v>
      </c>
      <c r="D37" s="189">
        <v>1566</v>
      </c>
      <c r="E37" s="190">
        <f t="shared" si="0"/>
        <v>1.09128919860627</v>
      </c>
    </row>
    <row r="38" s="175" customFormat="1" spans="1:5">
      <c r="A38" s="187">
        <v>2011101</v>
      </c>
      <c r="B38" s="188" t="s">
        <v>91</v>
      </c>
      <c r="C38" s="189">
        <v>1117</v>
      </c>
      <c r="D38" s="189">
        <v>1014</v>
      </c>
      <c r="E38" s="190">
        <f t="shared" si="0"/>
        <v>0.907788719785139</v>
      </c>
    </row>
    <row r="39" s="175" customFormat="1" spans="1:5">
      <c r="A39" s="187">
        <v>2011150</v>
      </c>
      <c r="B39" s="188" t="s">
        <v>99</v>
      </c>
      <c r="C39" s="189">
        <v>175</v>
      </c>
      <c r="D39" s="189">
        <v>392</v>
      </c>
      <c r="E39" s="190">
        <f t="shared" si="0"/>
        <v>2.24</v>
      </c>
    </row>
    <row r="40" s="175" customFormat="1" spans="1:5">
      <c r="A40" s="187">
        <v>2011199</v>
      </c>
      <c r="B40" s="188" t="s">
        <v>114</v>
      </c>
      <c r="C40" s="189">
        <v>143</v>
      </c>
      <c r="D40" s="189">
        <v>160</v>
      </c>
      <c r="E40" s="190">
        <f t="shared" si="0"/>
        <v>1.11888111888112</v>
      </c>
    </row>
    <row r="41" s="175" customFormat="1" spans="1:5">
      <c r="A41" s="187">
        <v>20113</v>
      </c>
      <c r="B41" s="188" t="s">
        <v>115</v>
      </c>
      <c r="C41" s="189">
        <v>311</v>
      </c>
      <c r="D41" s="189">
        <v>310</v>
      </c>
      <c r="E41" s="190">
        <f t="shared" si="0"/>
        <v>0.996784565916399</v>
      </c>
    </row>
    <row r="42" s="175" customFormat="1" spans="1:5">
      <c r="A42" s="187">
        <v>2011301</v>
      </c>
      <c r="B42" s="188" t="s">
        <v>91</v>
      </c>
      <c r="C42" s="189">
        <v>66</v>
      </c>
      <c r="D42" s="189">
        <v>98</v>
      </c>
      <c r="E42" s="190">
        <f t="shared" si="0"/>
        <v>1.48484848484848</v>
      </c>
    </row>
    <row r="43" s="175" customFormat="1" spans="1:5">
      <c r="A43" s="187">
        <v>2011399</v>
      </c>
      <c r="B43" s="188" t="s">
        <v>117</v>
      </c>
      <c r="C43" s="189">
        <v>245</v>
      </c>
      <c r="D43" s="189">
        <v>212</v>
      </c>
      <c r="E43" s="190">
        <f t="shared" si="0"/>
        <v>0.86530612244898</v>
      </c>
    </row>
    <row r="44" s="175" customFormat="1" spans="1:5">
      <c r="A44" s="187">
        <v>20126</v>
      </c>
      <c r="B44" s="188" t="s">
        <v>120</v>
      </c>
      <c r="C44" s="189">
        <v>102</v>
      </c>
      <c r="D44" s="189">
        <v>78</v>
      </c>
      <c r="E44" s="190">
        <f t="shared" si="0"/>
        <v>0.764705882352941</v>
      </c>
    </row>
    <row r="45" s="175" customFormat="1" spans="1:5">
      <c r="A45" s="187">
        <v>2012604</v>
      </c>
      <c r="B45" s="188" t="s">
        <v>121</v>
      </c>
      <c r="C45" s="189">
        <v>102</v>
      </c>
      <c r="D45" s="189">
        <v>78</v>
      </c>
      <c r="E45" s="190">
        <f t="shared" si="0"/>
        <v>0.764705882352941</v>
      </c>
    </row>
    <row r="46" s="175" customFormat="1" spans="1:5">
      <c r="A46" s="187">
        <v>20128</v>
      </c>
      <c r="B46" s="188" t="s">
        <v>122</v>
      </c>
      <c r="C46" s="189">
        <v>41</v>
      </c>
      <c r="D46" s="189">
        <v>39</v>
      </c>
      <c r="E46" s="190">
        <f t="shared" si="0"/>
        <v>0.951219512195122</v>
      </c>
    </row>
    <row r="47" s="175" customFormat="1" spans="1:5">
      <c r="A47" s="187">
        <v>2012801</v>
      </c>
      <c r="B47" s="188" t="s">
        <v>91</v>
      </c>
      <c r="C47" s="189">
        <v>41</v>
      </c>
      <c r="D47" s="189">
        <v>39</v>
      </c>
      <c r="E47" s="190">
        <f t="shared" si="0"/>
        <v>0.951219512195122</v>
      </c>
    </row>
    <row r="48" s="175" customFormat="1" spans="1:5">
      <c r="A48" s="187">
        <v>20129</v>
      </c>
      <c r="B48" s="188" t="s">
        <v>124</v>
      </c>
      <c r="C48" s="189">
        <v>299</v>
      </c>
      <c r="D48" s="189">
        <v>343</v>
      </c>
      <c r="E48" s="190">
        <f t="shared" si="0"/>
        <v>1.14715719063545</v>
      </c>
    </row>
    <row r="49" s="175" customFormat="1" spans="1:5">
      <c r="A49" s="187">
        <v>2012901</v>
      </c>
      <c r="B49" s="188" t="s">
        <v>91</v>
      </c>
      <c r="C49" s="189">
        <v>253</v>
      </c>
      <c r="D49" s="189">
        <v>283</v>
      </c>
      <c r="E49" s="190">
        <f t="shared" si="0"/>
        <v>1.11857707509881</v>
      </c>
    </row>
    <row r="50" s="175" customFormat="1" spans="1:5">
      <c r="A50" s="187">
        <v>2012999</v>
      </c>
      <c r="B50" s="188" t="s">
        <v>125</v>
      </c>
      <c r="C50" s="189">
        <v>46</v>
      </c>
      <c r="D50" s="189">
        <v>60</v>
      </c>
      <c r="E50" s="190">
        <f t="shared" si="0"/>
        <v>1.30434782608696</v>
      </c>
    </row>
    <row r="51" s="175" customFormat="1" spans="1:5">
      <c r="A51" s="187">
        <v>20131</v>
      </c>
      <c r="B51" s="188" t="s">
        <v>126</v>
      </c>
      <c r="C51" s="189">
        <v>388</v>
      </c>
      <c r="D51" s="189">
        <v>315</v>
      </c>
      <c r="E51" s="190">
        <f t="shared" si="0"/>
        <v>0.811855670103093</v>
      </c>
    </row>
    <row r="52" s="175" customFormat="1" spans="1:5">
      <c r="A52" s="187">
        <v>2013101</v>
      </c>
      <c r="B52" s="188" t="s">
        <v>91</v>
      </c>
      <c r="C52" s="189">
        <v>316</v>
      </c>
      <c r="D52" s="189">
        <v>223</v>
      </c>
      <c r="E52" s="190">
        <f t="shared" si="0"/>
        <v>0.705696202531646</v>
      </c>
    </row>
    <row r="53" s="175" customFormat="1" spans="1:5">
      <c r="A53" s="187">
        <v>2013150</v>
      </c>
      <c r="B53" s="188" t="s">
        <v>99</v>
      </c>
      <c r="C53" s="189">
        <v>63</v>
      </c>
      <c r="D53" s="189">
        <v>78</v>
      </c>
      <c r="E53" s="190">
        <f t="shared" si="0"/>
        <v>1.23809523809524</v>
      </c>
    </row>
    <row r="54" s="175" customFormat="1" spans="1:5">
      <c r="A54" s="187">
        <v>2013199</v>
      </c>
      <c r="B54" s="188" t="s">
        <v>127</v>
      </c>
      <c r="C54" s="189">
        <v>9</v>
      </c>
      <c r="D54" s="189">
        <v>14</v>
      </c>
      <c r="E54" s="190">
        <f t="shared" si="0"/>
        <v>1.55555555555556</v>
      </c>
    </row>
    <row r="55" s="175" customFormat="1" spans="1:5">
      <c r="A55" s="187">
        <v>20132</v>
      </c>
      <c r="B55" s="188" t="s">
        <v>128</v>
      </c>
      <c r="C55" s="189">
        <v>1325</v>
      </c>
      <c r="D55" s="189">
        <v>1374</v>
      </c>
      <c r="E55" s="190">
        <f t="shared" si="0"/>
        <v>1.03698113207547</v>
      </c>
    </row>
    <row r="56" s="175" customFormat="1" spans="1:5">
      <c r="A56" s="187">
        <v>2013201</v>
      </c>
      <c r="B56" s="188" t="s">
        <v>91</v>
      </c>
      <c r="C56" s="189">
        <v>773</v>
      </c>
      <c r="D56" s="189">
        <v>814</v>
      </c>
      <c r="E56" s="190">
        <f t="shared" si="0"/>
        <v>1.05304010349288</v>
      </c>
    </row>
    <row r="57" s="175" customFormat="1" spans="1:5">
      <c r="A57" s="187">
        <v>2013250</v>
      </c>
      <c r="B57" s="188" t="s">
        <v>99</v>
      </c>
      <c r="C57" s="189">
        <v>456</v>
      </c>
      <c r="D57" s="189">
        <v>454</v>
      </c>
      <c r="E57" s="190">
        <f t="shared" si="0"/>
        <v>0.995614035087719</v>
      </c>
    </row>
    <row r="58" s="175" customFormat="1" spans="1:5">
      <c r="A58" s="187">
        <v>2013299</v>
      </c>
      <c r="B58" s="188" t="s">
        <v>129</v>
      </c>
      <c r="C58" s="189">
        <v>96</v>
      </c>
      <c r="D58" s="189">
        <v>106</v>
      </c>
      <c r="E58" s="190">
        <f t="shared" si="0"/>
        <v>1.10416666666667</v>
      </c>
    </row>
    <row r="59" s="175" customFormat="1" spans="1:5">
      <c r="A59" s="187">
        <v>20133</v>
      </c>
      <c r="B59" s="188" t="s">
        <v>130</v>
      </c>
      <c r="C59" s="189">
        <v>375</v>
      </c>
      <c r="D59" s="189">
        <v>389</v>
      </c>
      <c r="E59" s="190">
        <f t="shared" si="0"/>
        <v>1.03733333333333</v>
      </c>
    </row>
    <row r="60" s="175" customFormat="1" spans="1:5">
      <c r="A60" s="187">
        <v>2013301</v>
      </c>
      <c r="B60" s="188" t="s">
        <v>91</v>
      </c>
      <c r="C60" s="189">
        <v>190</v>
      </c>
      <c r="D60" s="189">
        <v>179</v>
      </c>
      <c r="E60" s="190">
        <f t="shared" si="0"/>
        <v>0.942105263157895</v>
      </c>
    </row>
    <row r="61" s="175" customFormat="1" spans="1:5">
      <c r="A61" s="187">
        <v>2013350</v>
      </c>
      <c r="B61" s="188" t="s">
        <v>99</v>
      </c>
      <c r="C61" s="189">
        <v>175</v>
      </c>
      <c r="D61" s="189">
        <v>200</v>
      </c>
      <c r="E61" s="190">
        <f t="shared" si="0"/>
        <v>1.14285714285714</v>
      </c>
    </row>
    <row r="62" s="175" customFormat="1" spans="1:5">
      <c r="A62" s="187">
        <v>2013399</v>
      </c>
      <c r="B62" s="188" t="s">
        <v>131</v>
      </c>
      <c r="C62" s="189">
        <v>10</v>
      </c>
      <c r="D62" s="189">
        <v>10</v>
      </c>
      <c r="E62" s="190">
        <f t="shared" si="0"/>
        <v>1</v>
      </c>
    </row>
    <row r="63" s="175" customFormat="1" spans="1:5">
      <c r="A63" s="187">
        <v>20134</v>
      </c>
      <c r="B63" s="188" t="s">
        <v>132</v>
      </c>
      <c r="C63" s="189">
        <v>232</v>
      </c>
      <c r="D63" s="189">
        <v>271</v>
      </c>
      <c r="E63" s="190">
        <f t="shared" si="0"/>
        <v>1.16810344827586</v>
      </c>
    </row>
    <row r="64" s="175" customFormat="1" spans="1:5">
      <c r="A64" s="187">
        <v>2013401</v>
      </c>
      <c r="B64" s="188" t="s">
        <v>91</v>
      </c>
      <c r="C64" s="189">
        <v>162</v>
      </c>
      <c r="D64" s="189">
        <v>180</v>
      </c>
      <c r="E64" s="190">
        <f t="shared" si="0"/>
        <v>1.11111111111111</v>
      </c>
    </row>
    <row r="65" s="175" customFormat="1" ht="13" customHeight="1" spans="1:5">
      <c r="A65" s="187">
        <v>2013450</v>
      </c>
      <c r="B65" s="188" t="s">
        <v>99</v>
      </c>
      <c r="C65" s="189">
        <v>69</v>
      </c>
      <c r="D65" s="189">
        <v>90</v>
      </c>
      <c r="E65" s="190">
        <f t="shared" si="0"/>
        <v>1.30434782608696</v>
      </c>
    </row>
    <row r="66" s="175" customFormat="1" spans="1:5">
      <c r="A66" s="187">
        <v>2013499</v>
      </c>
      <c r="B66" s="188" t="s">
        <v>133</v>
      </c>
      <c r="C66" s="189">
        <v>1</v>
      </c>
      <c r="D66" s="189">
        <v>1</v>
      </c>
      <c r="E66" s="190">
        <f t="shared" si="0"/>
        <v>1</v>
      </c>
    </row>
    <row r="67" s="175" customFormat="1" spans="1:5">
      <c r="A67" s="187">
        <v>20136</v>
      </c>
      <c r="B67" s="188" t="s">
        <v>134</v>
      </c>
      <c r="C67" s="189">
        <v>273</v>
      </c>
      <c r="D67" s="189">
        <v>294</v>
      </c>
      <c r="E67" s="190">
        <f t="shared" si="0"/>
        <v>1.07692307692308</v>
      </c>
    </row>
    <row r="68" s="175" customFormat="1" spans="1:5">
      <c r="A68" s="187">
        <v>2013601</v>
      </c>
      <c r="B68" s="188" t="s">
        <v>91</v>
      </c>
      <c r="C68" s="189">
        <v>195</v>
      </c>
      <c r="D68" s="189">
        <v>212</v>
      </c>
      <c r="E68" s="190">
        <f t="shared" si="0"/>
        <v>1.08717948717949</v>
      </c>
    </row>
    <row r="69" s="175" customFormat="1" spans="1:5">
      <c r="A69" s="187">
        <v>2013650</v>
      </c>
      <c r="B69" s="188" t="s">
        <v>99</v>
      </c>
      <c r="C69" s="189">
        <v>68</v>
      </c>
      <c r="D69" s="189">
        <v>72</v>
      </c>
      <c r="E69" s="190">
        <f t="shared" si="0"/>
        <v>1.05882352941176</v>
      </c>
    </row>
    <row r="70" s="175" customFormat="1" spans="1:5">
      <c r="A70" s="187">
        <v>2013699</v>
      </c>
      <c r="B70" s="188" t="s">
        <v>134</v>
      </c>
      <c r="C70" s="189">
        <v>10</v>
      </c>
      <c r="D70" s="189">
        <v>10</v>
      </c>
      <c r="E70" s="190">
        <f t="shared" si="0"/>
        <v>1</v>
      </c>
    </row>
    <row r="71" s="175" customFormat="1" spans="1:5">
      <c r="A71" s="187">
        <v>20138</v>
      </c>
      <c r="B71" s="188" t="s">
        <v>135</v>
      </c>
      <c r="C71" s="189">
        <v>1810</v>
      </c>
      <c r="D71" s="189">
        <v>1975</v>
      </c>
      <c r="E71" s="190">
        <f t="shared" ref="E71:E134" si="1">D71/C71</f>
        <v>1.09116022099448</v>
      </c>
    </row>
    <row r="72" s="175" customFormat="1" spans="1:5">
      <c r="A72" s="187">
        <v>2013801</v>
      </c>
      <c r="B72" s="188" t="s">
        <v>91</v>
      </c>
      <c r="C72" s="189">
        <v>1513</v>
      </c>
      <c r="D72" s="189">
        <v>1470</v>
      </c>
      <c r="E72" s="190">
        <f t="shared" si="1"/>
        <v>0.971579643093192</v>
      </c>
    </row>
    <row r="73" s="175" customFormat="1" spans="1:5">
      <c r="A73" s="187">
        <v>2013805</v>
      </c>
      <c r="B73" s="188" t="s">
        <v>136</v>
      </c>
      <c r="C73" s="189"/>
      <c r="D73" s="189">
        <v>206</v>
      </c>
      <c r="E73" s="190"/>
    </row>
    <row r="74" s="175" customFormat="1" spans="1:5">
      <c r="A74" s="187">
        <v>2013850</v>
      </c>
      <c r="B74" s="188" t="s">
        <v>99</v>
      </c>
      <c r="C74" s="189">
        <v>188</v>
      </c>
      <c r="D74" s="189">
        <v>184</v>
      </c>
      <c r="E74" s="190">
        <f t="shared" si="1"/>
        <v>0.978723404255319</v>
      </c>
    </row>
    <row r="75" s="175" customFormat="1" spans="1:5">
      <c r="A75" s="187">
        <v>2013899</v>
      </c>
      <c r="B75" s="188" t="s">
        <v>137</v>
      </c>
      <c r="C75" s="189">
        <v>109</v>
      </c>
      <c r="D75" s="189">
        <v>115</v>
      </c>
      <c r="E75" s="190">
        <f t="shared" si="1"/>
        <v>1.05504587155963</v>
      </c>
    </row>
    <row r="76" s="175" customFormat="1" spans="1:5">
      <c r="A76" s="187">
        <v>20139</v>
      </c>
      <c r="B76" s="188" t="s">
        <v>138</v>
      </c>
      <c r="C76" s="189"/>
      <c r="D76" s="189">
        <v>1424</v>
      </c>
      <c r="E76" s="190"/>
    </row>
    <row r="77" s="175" customFormat="1" spans="1:5">
      <c r="A77" s="187">
        <v>2013904</v>
      </c>
      <c r="B77" s="188" t="s">
        <v>139</v>
      </c>
      <c r="C77" s="189"/>
      <c r="D77" s="189">
        <v>1424</v>
      </c>
      <c r="E77" s="190"/>
    </row>
    <row r="78" s="175" customFormat="1" spans="1:5">
      <c r="A78" s="187">
        <v>20140</v>
      </c>
      <c r="B78" s="188" t="s">
        <v>140</v>
      </c>
      <c r="C78" s="189">
        <v>210</v>
      </c>
      <c r="D78" s="189">
        <v>271</v>
      </c>
      <c r="E78" s="190">
        <f t="shared" si="1"/>
        <v>1.29047619047619</v>
      </c>
    </row>
    <row r="79" s="175" customFormat="1" spans="1:5">
      <c r="A79" s="187">
        <v>2014001</v>
      </c>
      <c r="B79" s="188" t="s">
        <v>91</v>
      </c>
      <c r="C79" s="189">
        <v>87</v>
      </c>
      <c r="D79" s="189">
        <v>138</v>
      </c>
      <c r="E79" s="190">
        <f t="shared" si="1"/>
        <v>1.58620689655172</v>
      </c>
    </row>
    <row r="80" s="175" customFormat="1" spans="1:5">
      <c r="A80" s="187">
        <v>2014004</v>
      </c>
      <c r="B80" s="188" t="s">
        <v>141</v>
      </c>
      <c r="C80" s="189"/>
      <c r="D80" s="189">
        <v>13</v>
      </c>
      <c r="E80" s="190"/>
    </row>
    <row r="81" s="175" customFormat="1" spans="1:5">
      <c r="A81" s="187">
        <v>2014050</v>
      </c>
      <c r="B81" s="188" t="s">
        <v>99</v>
      </c>
      <c r="C81" s="189">
        <v>123</v>
      </c>
      <c r="D81" s="189">
        <v>120</v>
      </c>
      <c r="E81" s="190">
        <f t="shared" si="1"/>
        <v>0.975609756097561</v>
      </c>
    </row>
    <row r="82" s="175" customFormat="1" spans="1:5">
      <c r="A82" s="187">
        <v>20141</v>
      </c>
      <c r="B82" s="188" t="s">
        <v>143</v>
      </c>
      <c r="C82" s="189"/>
      <c r="D82" s="189">
        <v>275</v>
      </c>
      <c r="E82" s="190"/>
    </row>
    <row r="83" s="175" customFormat="1" spans="1:5">
      <c r="A83" s="187">
        <v>2014150</v>
      </c>
      <c r="B83" s="188" t="s">
        <v>99</v>
      </c>
      <c r="C83" s="189"/>
      <c r="D83" s="189">
        <v>275</v>
      </c>
      <c r="E83" s="190"/>
    </row>
    <row r="84" s="175" customFormat="1" spans="1:5">
      <c r="A84" s="187">
        <v>204</v>
      </c>
      <c r="B84" s="188" t="s">
        <v>144</v>
      </c>
      <c r="C84" s="189">
        <v>13373</v>
      </c>
      <c r="D84" s="189">
        <v>13574</v>
      </c>
      <c r="E84" s="190">
        <f t="shared" si="1"/>
        <v>1.01503028490242</v>
      </c>
    </row>
    <row r="85" s="175" customFormat="1" spans="1:5">
      <c r="A85" s="187">
        <v>20402</v>
      </c>
      <c r="B85" s="188" t="s">
        <v>145</v>
      </c>
      <c r="C85" s="189">
        <v>12343</v>
      </c>
      <c r="D85" s="189">
        <v>12519</v>
      </c>
      <c r="E85" s="190">
        <f t="shared" si="1"/>
        <v>1.01425909422345</v>
      </c>
    </row>
    <row r="86" s="175" customFormat="1" spans="1:5">
      <c r="A86" s="187">
        <v>2040201</v>
      </c>
      <c r="B86" s="188" t="s">
        <v>91</v>
      </c>
      <c r="C86" s="189">
        <v>8053</v>
      </c>
      <c r="D86" s="189">
        <v>8506</v>
      </c>
      <c r="E86" s="190">
        <f t="shared" si="1"/>
        <v>1.05625232832485</v>
      </c>
    </row>
    <row r="87" s="175" customFormat="1" spans="1:5">
      <c r="A87" s="187">
        <v>2040299</v>
      </c>
      <c r="B87" s="188" t="s">
        <v>146</v>
      </c>
      <c r="C87" s="189">
        <v>4290</v>
      </c>
      <c r="D87" s="189">
        <v>4013</v>
      </c>
      <c r="E87" s="190">
        <f t="shared" si="1"/>
        <v>0.935431235431235</v>
      </c>
    </row>
    <row r="88" s="175" customFormat="1" spans="1:5">
      <c r="A88" s="187">
        <v>20406</v>
      </c>
      <c r="B88" s="188" t="s">
        <v>148</v>
      </c>
      <c r="C88" s="189">
        <v>1030</v>
      </c>
      <c r="D88" s="189">
        <v>1055</v>
      </c>
      <c r="E88" s="190">
        <f t="shared" si="1"/>
        <v>1.02427184466019</v>
      </c>
    </row>
    <row r="89" s="175" customFormat="1" spans="1:5">
      <c r="A89" s="187">
        <v>2040601</v>
      </c>
      <c r="B89" s="188" t="s">
        <v>91</v>
      </c>
      <c r="C89" s="189">
        <v>712</v>
      </c>
      <c r="D89" s="189">
        <v>682</v>
      </c>
      <c r="E89" s="190">
        <f t="shared" si="1"/>
        <v>0.957865168539326</v>
      </c>
    </row>
    <row r="90" s="175" customFormat="1" spans="1:5">
      <c r="A90" s="187">
        <v>2040607</v>
      </c>
      <c r="B90" s="188" t="s">
        <v>150</v>
      </c>
      <c r="C90" s="189">
        <v>31</v>
      </c>
      <c r="D90" s="189">
        <v>30</v>
      </c>
      <c r="E90" s="190">
        <f t="shared" si="1"/>
        <v>0.967741935483871</v>
      </c>
    </row>
    <row r="91" s="175" customFormat="1" spans="1:5">
      <c r="A91" s="187">
        <v>2040650</v>
      </c>
      <c r="B91" s="188" t="s">
        <v>99</v>
      </c>
      <c r="C91" s="189">
        <v>41</v>
      </c>
      <c r="D91" s="189">
        <v>47</v>
      </c>
      <c r="E91" s="190">
        <f t="shared" si="1"/>
        <v>1.14634146341463</v>
      </c>
    </row>
    <row r="92" s="175" customFormat="1" spans="1:5">
      <c r="A92" s="187">
        <v>2040699</v>
      </c>
      <c r="B92" s="188" t="s">
        <v>151</v>
      </c>
      <c r="C92" s="189">
        <v>246</v>
      </c>
      <c r="D92" s="189">
        <v>296</v>
      </c>
      <c r="E92" s="190">
        <f t="shared" si="1"/>
        <v>1.20325203252033</v>
      </c>
    </row>
    <row r="93" s="175" customFormat="1" spans="1:5">
      <c r="A93" s="187">
        <v>205</v>
      </c>
      <c r="B93" s="188" t="s">
        <v>152</v>
      </c>
      <c r="C93" s="189">
        <v>67809</v>
      </c>
      <c r="D93" s="189">
        <v>68530</v>
      </c>
      <c r="E93" s="190">
        <f t="shared" si="1"/>
        <v>1.01063280685455</v>
      </c>
    </row>
    <row r="94" s="175" customFormat="1" spans="1:5">
      <c r="A94" s="187">
        <v>20501</v>
      </c>
      <c r="B94" s="188" t="s">
        <v>153</v>
      </c>
      <c r="C94" s="189">
        <v>1096</v>
      </c>
      <c r="D94" s="189">
        <v>1505</v>
      </c>
      <c r="E94" s="190">
        <f t="shared" si="1"/>
        <v>1.37317518248175</v>
      </c>
    </row>
    <row r="95" s="175" customFormat="1" spans="1:5">
      <c r="A95" s="187">
        <v>2050101</v>
      </c>
      <c r="B95" s="188" t="s">
        <v>91</v>
      </c>
      <c r="C95" s="189">
        <v>247</v>
      </c>
      <c r="D95" s="189">
        <v>213</v>
      </c>
      <c r="E95" s="190">
        <f t="shared" si="1"/>
        <v>0.862348178137652</v>
      </c>
    </row>
    <row r="96" s="175" customFormat="1" spans="1:5">
      <c r="A96" s="187">
        <v>2050199</v>
      </c>
      <c r="B96" s="188" t="s">
        <v>154</v>
      </c>
      <c r="C96" s="189">
        <v>849</v>
      </c>
      <c r="D96" s="189">
        <v>1292</v>
      </c>
      <c r="E96" s="190">
        <f t="shared" si="1"/>
        <v>1.52179034157833</v>
      </c>
    </row>
    <row r="97" s="175" customFormat="1" spans="1:5">
      <c r="A97" s="187">
        <v>20502</v>
      </c>
      <c r="B97" s="188" t="s">
        <v>155</v>
      </c>
      <c r="C97" s="189">
        <v>63161</v>
      </c>
      <c r="D97" s="189">
        <v>63844</v>
      </c>
      <c r="E97" s="190">
        <f t="shared" si="1"/>
        <v>1.01081363499628</v>
      </c>
    </row>
    <row r="98" s="175" customFormat="1" spans="1:5">
      <c r="A98" s="187">
        <v>2050201</v>
      </c>
      <c r="B98" s="188" t="s">
        <v>156</v>
      </c>
      <c r="C98" s="189">
        <v>1388</v>
      </c>
      <c r="D98" s="189">
        <v>1362</v>
      </c>
      <c r="E98" s="190">
        <f t="shared" si="1"/>
        <v>0.981268011527378</v>
      </c>
    </row>
    <row r="99" s="175" customFormat="1" spans="1:5">
      <c r="A99" s="187">
        <v>2050202</v>
      </c>
      <c r="B99" s="188" t="s">
        <v>157</v>
      </c>
      <c r="C99" s="189">
        <v>27217</v>
      </c>
      <c r="D99" s="189">
        <v>24976</v>
      </c>
      <c r="E99" s="190">
        <f t="shared" si="1"/>
        <v>0.917661755520447</v>
      </c>
    </row>
    <row r="100" s="175" customFormat="1" spans="1:5">
      <c r="A100" s="187">
        <v>2050203</v>
      </c>
      <c r="B100" s="188" t="s">
        <v>158</v>
      </c>
      <c r="C100" s="189">
        <v>18810</v>
      </c>
      <c r="D100" s="189">
        <v>17522</v>
      </c>
      <c r="E100" s="190">
        <f t="shared" si="1"/>
        <v>0.931525784157363</v>
      </c>
    </row>
    <row r="101" s="175" customFormat="1" spans="1:5">
      <c r="A101" s="187">
        <v>2050204</v>
      </c>
      <c r="B101" s="188" t="s">
        <v>159</v>
      </c>
      <c r="C101" s="189">
        <v>15746</v>
      </c>
      <c r="D101" s="189">
        <v>10153</v>
      </c>
      <c r="E101" s="190">
        <f t="shared" si="1"/>
        <v>0.644798679029595</v>
      </c>
    </row>
    <row r="102" s="175" customFormat="1" spans="1:5">
      <c r="A102" s="187">
        <v>2050299</v>
      </c>
      <c r="B102" s="188" t="s">
        <v>160</v>
      </c>
      <c r="C102" s="189"/>
      <c r="D102" s="189">
        <v>9831</v>
      </c>
      <c r="E102" s="190"/>
    </row>
    <row r="103" s="175" customFormat="1" spans="1:5">
      <c r="A103" s="187">
        <v>20503</v>
      </c>
      <c r="B103" s="188" t="s">
        <v>161</v>
      </c>
      <c r="C103" s="189">
        <v>2134</v>
      </c>
      <c r="D103" s="189">
        <v>1916</v>
      </c>
      <c r="E103" s="190">
        <f t="shared" si="1"/>
        <v>0.89784442361762</v>
      </c>
    </row>
    <row r="104" s="175" customFormat="1" spans="1:5">
      <c r="A104" s="187">
        <v>2050302</v>
      </c>
      <c r="B104" s="188" t="s">
        <v>162</v>
      </c>
      <c r="C104" s="189">
        <v>2106</v>
      </c>
      <c r="D104" s="189">
        <v>1916</v>
      </c>
      <c r="E104" s="190">
        <f t="shared" si="1"/>
        <v>0.909781576448243</v>
      </c>
    </row>
    <row r="105" s="175" customFormat="1" spans="1:5">
      <c r="A105" s="187">
        <v>2050399</v>
      </c>
      <c r="B105" s="188" t="s">
        <v>163</v>
      </c>
      <c r="C105" s="189">
        <v>28</v>
      </c>
      <c r="D105" s="189">
        <v>0</v>
      </c>
      <c r="E105" s="190">
        <f t="shared" si="1"/>
        <v>0</v>
      </c>
    </row>
    <row r="106" s="175" customFormat="1" spans="1:5">
      <c r="A106" s="187">
        <v>20507</v>
      </c>
      <c r="B106" s="188" t="s">
        <v>164</v>
      </c>
      <c r="C106" s="189">
        <v>259</v>
      </c>
      <c r="D106" s="189">
        <v>294</v>
      </c>
      <c r="E106" s="190">
        <f t="shared" si="1"/>
        <v>1.13513513513514</v>
      </c>
    </row>
    <row r="107" s="175" customFormat="1" spans="1:5">
      <c r="A107" s="187">
        <v>2050701</v>
      </c>
      <c r="B107" s="188" t="s">
        <v>165</v>
      </c>
      <c r="C107" s="189">
        <v>259</v>
      </c>
      <c r="D107" s="189">
        <v>294</v>
      </c>
      <c r="E107" s="190">
        <f t="shared" si="1"/>
        <v>1.13513513513514</v>
      </c>
    </row>
    <row r="108" s="175" customFormat="1" spans="1:5">
      <c r="A108" s="187">
        <v>20508</v>
      </c>
      <c r="B108" s="188" t="s">
        <v>166</v>
      </c>
      <c r="C108" s="189">
        <v>1159</v>
      </c>
      <c r="D108" s="189">
        <v>971</v>
      </c>
      <c r="E108" s="190">
        <f t="shared" si="1"/>
        <v>0.83779119930975</v>
      </c>
    </row>
    <row r="109" s="175" customFormat="1" spans="1:5">
      <c r="A109" s="187">
        <v>2050801</v>
      </c>
      <c r="B109" s="188" t="s">
        <v>167</v>
      </c>
      <c r="C109" s="189">
        <v>941</v>
      </c>
      <c r="D109" s="189">
        <v>776</v>
      </c>
      <c r="E109" s="190">
        <f t="shared" si="1"/>
        <v>0.824654622741764</v>
      </c>
    </row>
    <row r="110" s="175" customFormat="1" spans="1:5">
      <c r="A110" s="187">
        <v>2050802</v>
      </c>
      <c r="B110" s="188" t="s">
        <v>168</v>
      </c>
      <c r="C110" s="189">
        <v>202</v>
      </c>
      <c r="D110" s="189">
        <v>195</v>
      </c>
      <c r="E110" s="190">
        <f t="shared" si="1"/>
        <v>0.965346534653465</v>
      </c>
    </row>
    <row r="111" s="175" customFormat="1" spans="1:5">
      <c r="A111" s="187">
        <v>2050899</v>
      </c>
      <c r="B111" s="188" t="s">
        <v>169</v>
      </c>
      <c r="C111" s="189">
        <v>16</v>
      </c>
      <c r="D111" s="189">
        <v>0</v>
      </c>
      <c r="E111" s="190">
        <f t="shared" si="1"/>
        <v>0</v>
      </c>
    </row>
    <row r="112" s="175" customFormat="1" spans="1:5">
      <c r="A112" s="187">
        <v>206</v>
      </c>
      <c r="B112" s="188" t="s">
        <v>172</v>
      </c>
      <c r="C112" s="189">
        <v>198</v>
      </c>
      <c r="D112" s="189">
        <v>211</v>
      </c>
      <c r="E112" s="190">
        <f t="shared" si="1"/>
        <v>1.06565656565657</v>
      </c>
    </row>
    <row r="113" s="175" customFormat="1" spans="1:5">
      <c r="A113" s="187">
        <v>20601</v>
      </c>
      <c r="B113" s="188" t="s">
        <v>173</v>
      </c>
      <c r="C113" s="189">
        <v>22</v>
      </c>
      <c r="D113" s="189">
        <v>63</v>
      </c>
      <c r="E113" s="190">
        <f t="shared" si="1"/>
        <v>2.86363636363636</v>
      </c>
    </row>
    <row r="114" s="175" customFormat="1" spans="1:5">
      <c r="A114" s="187">
        <v>2060101</v>
      </c>
      <c r="B114" s="188" t="s">
        <v>91</v>
      </c>
      <c r="C114" s="189"/>
      <c r="D114" s="189">
        <v>30</v>
      </c>
      <c r="E114" s="190"/>
    </row>
    <row r="115" s="175" customFormat="1" spans="1:5">
      <c r="A115" s="187">
        <v>2060199</v>
      </c>
      <c r="B115" s="188" t="s">
        <v>174</v>
      </c>
      <c r="C115" s="189">
        <v>22</v>
      </c>
      <c r="D115" s="189">
        <v>33</v>
      </c>
      <c r="E115" s="190">
        <f t="shared" si="1"/>
        <v>1.5</v>
      </c>
    </row>
    <row r="116" s="175" customFormat="1" spans="1:5">
      <c r="A116" s="187">
        <v>20606</v>
      </c>
      <c r="B116" s="188" t="s">
        <v>175</v>
      </c>
      <c r="C116" s="189">
        <v>77</v>
      </c>
      <c r="D116" s="189">
        <v>56</v>
      </c>
      <c r="E116" s="190">
        <f t="shared" si="1"/>
        <v>0.727272727272727</v>
      </c>
    </row>
    <row r="117" s="175" customFormat="1" spans="1:5">
      <c r="A117" s="187">
        <v>2060601</v>
      </c>
      <c r="B117" s="188" t="s">
        <v>176</v>
      </c>
      <c r="C117" s="189">
        <v>77</v>
      </c>
      <c r="D117" s="189">
        <v>56</v>
      </c>
      <c r="E117" s="190">
        <f t="shared" si="1"/>
        <v>0.727272727272727</v>
      </c>
    </row>
    <row r="118" s="175" customFormat="1" spans="1:5">
      <c r="A118" s="187">
        <v>20607</v>
      </c>
      <c r="B118" s="188" t="s">
        <v>177</v>
      </c>
      <c r="C118" s="189">
        <v>99</v>
      </c>
      <c r="D118" s="189">
        <v>92</v>
      </c>
      <c r="E118" s="190">
        <f t="shared" si="1"/>
        <v>0.929292929292929</v>
      </c>
    </row>
    <row r="119" s="175" customFormat="1" spans="1:5">
      <c r="A119" s="187">
        <v>2060799</v>
      </c>
      <c r="B119" s="188" t="s">
        <v>178</v>
      </c>
      <c r="C119" s="189">
        <v>99</v>
      </c>
      <c r="D119" s="189">
        <v>92</v>
      </c>
      <c r="E119" s="190">
        <f t="shared" si="1"/>
        <v>0.929292929292929</v>
      </c>
    </row>
    <row r="120" s="175" customFormat="1" spans="1:5">
      <c r="A120" s="187">
        <v>207</v>
      </c>
      <c r="B120" s="188" t="s">
        <v>181</v>
      </c>
      <c r="C120" s="189">
        <v>1436</v>
      </c>
      <c r="D120" s="189">
        <v>1838</v>
      </c>
      <c r="E120" s="190">
        <f t="shared" si="1"/>
        <v>1.27994428969359</v>
      </c>
    </row>
    <row r="121" s="175" customFormat="1" spans="1:5">
      <c r="A121" s="187">
        <v>20701</v>
      </c>
      <c r="B121" s="188" t="s">
        <v>182</v>
      </c>
      <c r="C121" s="189">
        <v>1270</v>
      </c>
      <c r="D121" s="189">
        <v>1657</v>
      </c>
      <c r="E121" s="190">
        <f t="shared" si="1"/>
        <v>1.30472440944882</v>
      </c>
    </row>
    <row r="122" s="175" customFormat="1" spans="1:5">
      <c r="A122" s="187">
        <v>2070101</v>
      </c>
      <c r="B122" s="188" t="s">
        <v>91</v>
      </c>
      <c r="C122" s="189">
        <v>288</v>
      </c>
      <c r="D122" s="189">
        <v>323</v>
      </c>
      <c r="E122" s="190">
        <f t="shared" si="1"/>
        <v>1.12152777777778</v>
      </c>
    </row>
    <row r="123" s="175" customFormat="1" spans="1:5">
      <c r="A123" s="187">
        <v>2070104</v>
      </c>
      <c r="B123" s="188" t="s">
        <v>183</v>
      </c>
      <c r="C123" s="189">
        <v>59</v>
      </c>
      <c r="D123" s="189">
        <v>83</v>
      </c>
      <c r="E123" s="190">
        <f t="shared" si="1"/>
        <v>1.40677966101695</v>
      </c>
    </row>
    <row r="124" s="175" customFormat="1" spans="1:5">
      <c r="A124" s="187">
        <v>2070109</v>
      </c>
      <c r="B124" s="188" t="s">
        <v>184</v>
      </c>
      <c r="C124" s="189">
        <v>129</v>
      </c>
      <c r="D124" s="189">
        <v>146</v>
      </c>
      <c r="E124" s="190">
        <f t="shared" si="1"/>
        <v>1.13178294573643</v>
      </c>
    </row>
    <row r="125" s="175" customFormat="1" spans="1:5">
      <c r="A125" s="187">
        <v>2070199</v>
      </c>
      <c r="B125" s="188" t="s">
        <v>188</v>
      </c>
      <c r="C125" s="189">
        <v>794</v>
      </c>
      <c r="D125" s="189">
        <v>1105</v>
      </c>
      <c r="E125" s="190">
        <f t="shared" si="1"/>
        <v>1.39168765743073</v>
      </c>
    </row>
    <row r="126" s="175" customFormat="1" spans="1:5">
      <c r="A126" s="187">
        <v>20702</v>
      </c>
      <c r="B126" s="188" t="s">
        <v>189</v>
      </c>
      <c r="C126" s="189">
        <v>77</v>
      </c>
      <c r="D126" s="189">
        <v>87</v>
      </c>
      <c r="E126" s="190">
        <f t="shared" si="1"/>
        <v>1.12987012987013</v>
      </c>
    </row>
    <row r="127" s="175" customFormat="1" spans="1:5">
      <c r="A127" s="187">
        <v>2070205</v>
      </c>
      <c r="B127" s="188" t="s">
        <v>191</v>
      </c>
      <c r="C127" s="189">
        <v>41</v>
      </c>
      <c r="D127" s="189">
        <v>87</v>
      </c>
      <c r="E127" s="190">
        <f t="shared" si="1"/>
        <v>2.1219512195122</v>
      </c>
    </row>
    <row r="128" s="175" customFormat="1" spans="1:5">
      <c r="A128" s="187">
        <v>2070299</v>
      </c>
      <c r="B128" s="188" t="s">
        <v>192</v>
      </c>
      <c r="C128" s="189">
        <v>36</v>
      </c>
      <c r="D128" s="189">
        <v>0</v>
      </c>
      <c r="E128" s="190">
        <f t="shared" si="1"/>
        <v>0</v>
      </c>
    </row>
    <row r="129" s="175" customFormat="1" spans="1:5">
      <c r="A129" s="187">
        <v>20708</v>
      </c>
      <c r="B129" s="188" t="s">
        <v>195</v>
      </c>
      <c r="C129" s="189">
        <v>89</v>
      </c>
      <c r="D129" s="189">
        <v>94</v>
      </c>
      <c r="E129" s="190">
        <f t="shared" si="1"/>
        <v>1.0561797752809</v>
      </c>
    </row>
    <row r="130" s="175" customFormat="1" spans="1:5">
      <c r="A130" s="187">
        <v>2070808</v>
      </c>
      <c r="B130" s="188" t="s">
        <v>197</v>
      </c>
      <c r="C130" s="189">
        <v>54</v>
      </c>
      <c r="D130" s="189">
        <v>94</v>
      </c>
      <c r="E130" s="190">
        <f t="shared" si="1"/>
        <v>1.74074074074074</v>
      </c>
    </row>
    <row r="131" s="175" customFormat="1" spans="1:5">
      <c r="A131" s="187">
        <v>2070899</v>
      </c>
      <c r="B131" s="188" t="s">
        <v>198</v>
      </c>
      <c r="C131" s="189">
        <v>35</v>
      </c>
      <c r="D131" s="189">
        <v>0</v>
      </c>
      <c r="E131" s="190">
        <f t="shared" si="1"/>
        <v>0</v>
      </c>
    </row>
    <row r="132" s="175" customFormat="1" spans="1:5">
      <c r="A132" s="187">
        <v>208</v>
      </c>
      <c r="B132" s="188" t="s">
        <v>200</v>
      </c>
      <c r="C132" s="189">
        <v>26469</v>
      </c>
      <c r="D132" s="189">
        <v>33127</v>
      </c>
      <c r="E132" s="190">
        <f t="shared" si="1"/>
        <v>1.25153953681665</v>
      </c>
    </row>
    <row r="133" s="175" customFormat="1" spans="1:5">
      <c r="A133" s="187">
        <v>20801</v>
      </c>
      <c r="B133" s="188" t="s">
        <v>201</v>
      </c>
      <c r="C133" s="189">
        <v>663</v>
      </c>
      <c r="D133" s="189">
        <v>661</v>
      </c>
      <c r="E133" s="190">
        <f t="shared" si="1"/>
        <v>0.996983408748115</v>
      </c>
    </row>
    <row r="134" s="175" customFormat="1" spans="1:5">
      <c r="A134" s="187">
        <v>2080106</v>
      </c>
      <c r="B134" s="188" t="s">
        <v>202</v>
      </c>
      <c r="C134" s="189">
        <v>264</v>
      </c>
      <c r="D134" s="189">
        <v>298</v>
      </c>
      <c r="E134" s="190">
        <f t="shared" si="1"/>
        <v>1.12878787878788</v>
      </c>
    </row>
    <row r="135" s="175" customFormat="1" spans="1:5">
      <c r="A135" s="187">
        <v>2080109</v>
      </c>
      <c r="B135" s="188" t="s">
        <v>203</v>
      </c>
      <c r="C135" s="189">
        <v>363</v>
      </c>
      <c r="D135" s="189">
        <v>350</v>
      </c>
      <c r="E135" s="190">
        <f t="shared" ref="E135:E206" si="2">D135/C135</f>
        <v>0.964187327823691</v>
      </c>
    </row>
    <row r="136" s="175" customFormat="1" spans="1:5">
      <c r="A136" s="187">
        <v>2080199</v>
      </c>
      <c r="B136" s="188" t="s">
        <v>204</v>
      </c>
      <c r="C136" s="189">
        <v>36</v>
      </c>
      <c r="D136" s="189">
        <v>13</v>
      </c>
      <c r="E136" s="190">
        <f t="shared" si="2"/>
        <v>0.361111111111111</v>
      </c>
    </row>
    <row r="137" s="175" customFormat="1" spans="1:5">
      <c r="A137" s="187">
        <v>20802</v>
      </c>
      <c r="B137" s="188" t="s">
        <v>205</v>
      </c>
      <c r="C137" s="189">
        <v>878</v>
      </c>
      <c r="D137" s="189">
        <v>936</v>
      </c>
      <c r="E137" s="190">
        <f t="shared" si="2"/>
        <v>1.06605922551253</v>
      </c>
    </row>
    <row r="138" s="175" customFormat="1" spans="1:5">
      <c r="A138" s="187">
        <v>2080201</v>
      </c>
      <c r="B138" s="188" t="s">
        <v>91</v>
      </c>
      <c r="C138" s="189">
        <v>106</v>
      </c>
      <c r="D138" s="189">
        <v>95</v>
      </c>
      <c r="E138" s="190">
        <f t="shared" si="2"/>
        <v>0.89622641509434</v>
      </c>
    </row>
    <row r="139" s="175" customFormat="1" spans="1:5">
      <c r="A139" s="187">
        <v>2080299</v>
      </c>
      <c r="B139" s="188" t="s">
        <v>208</v>
      </c>
      <c r="C139" s="189">
        <v>772</v>
      </c>
      <c r="D139" s="189">
        <v>841</v>
      </c>
      <c r="E139" s="190">
        <f t="shared" si="2"/>
        <v>1.08937823834197</v>
      </c>
    </row>
    <row r="140" s="175" customFormat="1" spans="1:5">
      <c r="A140" s="187">
        <v>20805</v>
      </c>
      <c r="B140" s="188" t="s">
        <v>209</v>
      </c>
      <c r="C140" s="189">
        <v>23996</v>
      </c>
      <c r="D140" s="189">
        <v>30620</v>
      </c>
      <c r="E140" s="190">
        <f t="shared" si="2"/>
        <v>1.27604600766794</v>
      </c>
    </row>
    <row r="141" s="175" customFormat="1" spans="1:5">
      <c r="A141" s="187">
        <v>2080501</v>
      </c>
      <c r="B141" s="188" t="s">
        <v>210</v>
      </c>
      <c r="C141" s="189">
        <v>210</v>
      </c>
      <c r="D141" s="189">
        <v>115</v>
      </c>
      <c r="E141" s="190">
        <f t="shared" si="2"/>
        <v>0.547619047619048</v>
      </c>
    </row>
    <row r="142" s="175" customFormat="1" spans="1:5">
      <c r="A142" s="187">
        <v>2080502</v>
      </c>
      <c r="B142" s="188" t="s">
        <v>211</v>
      </c>
      <c r="C142" s="189">
        <v>459</v>
      </c>
      <c r="D142" s="189">
        <v>368</v>
      </c>
      <c r="E142" s="190">
        <f t="shared" si="2"/>
        <v>0.801742919389978</v>
      </c>
    </row>
    <row r="143" s="175" customFormat="1" spans="1:5">
      <c r="A143" s="187">
        <v>2080505</v>
      </c>
      <c r="B143" s="188" t="s">
        <v>212</v>
      </c>
      <c r="C143" s="189">
        <v>13951</v>
      </c>
      <c r="D143" s="189">
        <v>13424</v>
      </c>
      <c r="E143" s="190">
        <f t="shared" si="2"/>
        <v>0.962224930112537</v>
      </c>
    </row>
    <row r="144" s="175" customFormat="1" spans="1:5">
      <c r="A144" s="187">
        <v>2080506</v>
      </c>
      <c r="B144" s="188" t="s">
        <v>213</v>
      </c>
      <c r="C144" s="189">
        <v>9376</v>
      </c>
      <c r="D144" s="189">
        <v>9713</v>
      </c>
      <c r="E144" s="190">
        <f t="shared" si="2"/>
        <v>1.03594283276451</v>
      </c>
    </row>
    <row r="145" s="175" customFormat="1" spans="1:5">
      <c r="A145" s="187">
        <v>2080507</v>
      </c>
      <c r="B145" s="188" t="s">
        <v>214</v>
      </c>
      <c r="C145" s="189"/>
      <c r="D145" s="189">
        <v>7000</v>
      </c>
      <c r="E145" s="190"/>
    </row>
    <row r="146" s="175" customFormat="1" spans="1:5">
      <c r="A146" s="187">
        <v>20808</v>
      </c>
      <c r="B146" s="188" t="s">
        <v>221</v>
      </c>
      <c r="C146" s="189">
        <v>200</v>
      </c>
      <c r="D146" s="189">
        <v>0</v>
      </c>
      <c r="E146" s="190">
        <f t="shared" si="2"/>
        <v>0</v>
      </c>
    </row>
    <row r="147" s="175" customFormat="1" spans="1:5">
      <c r="A147" s="187">
        <v>2080801</v>
      </c>
      <c r="B147" s="188" t="s">
        <v>222</v>
      </c>
      <c r="C147" s="189">
        <v>200</v>
      </c>
      <c r="D147" s="189">
        <v>0</v>
      </c>
      <c r="E147" s="190">
        <f t="shared" si="2"/>
        <v>0</v>
      </c>
    </row>
    <row r="148" s="175" customFormat="1" spans="1:5">
      <c r="A148" s="187">
        <v>20810</v>
      </c>
      <c r="B148" s="188" t="s">
        <v>235</v>
      </c>
      <c r="C148" s="189">
        <v>246</v>
      </c>
      <c r="D148" s="189">
        <v>451</v>
      </c>
      <c r="E148" s="190">
        <f t="shared" si="2"/>
        <v>1.83333333333333</v>
      </c>
    </row>
    <row r="149" s="175" customFormat="1" spans="1:5">
      <c r="A149" s="187">
        <v>2081004</v>
      </c>
      <c r="B149" s="188" t="s">
        <v>238</v>
      </c>
      <c r="C149" s="189">
        <v>122</v>
      </c>
      <c r="D149" s="189">
        <v>451</v>
      </c>
      <c r="E149" s="190">
        <f t="shared" si="2"/>
        <v>3.69672131147541</v>
      </c>
    </row>
    <row r="150" s="175" customFormat="1" spans="1:5">
      <c r="A150" s="187">
        <v>2081099</v>
      </c>
      <c r="B150" s="188" t="s">
        <v>239</v>
      </c>
      <c r="C150" s="189">
        <v>124</v>
      </c>
      <c r="D150" s="189">
        <v>0</v>
      </c>
      <c r="E150" s="190">
        <f t="shared" si="2"/>
        <v>0</v>
      </c>
    </row>
    <row r="151" s="175" customFormat="1" spans="1:5">
      <c r="A151" s="187">
        <v>20811</v>
      </c>
      <c r="B151" s="188" t="s">
        <v>240</v>
      </c>
      <c r="C151" s="189">
        <v>143</v>
      </c>
      <c r="D151" s="189">
        <v>130</v>
      </c>
      <c r="E151" s="190">
        <f t="shared" si="2"/>
        <v>0.909090909090909</v>
      </c>
    </row>
    <row r="152" s="175" customFormat="1" spans="1:5">
      <c r="A152" s="187">
        <v>2081101</v>
      </c>
      <c r="B152" s="188" t="s">
        <v>91</v>
      </c>
      <c r="C152" s="189">
        <v>108</v>
      </c>
      <c r="D152" s="189">
        <v>98</v>
      </c>
      <c r="E152" s="190">
        <f t="shared" si="2"/>
        <v>0.907407407407407</v>
      </c>
    </row>
    <row r="153" s="175" customFormat="1" spans="1:5">
      <c r="A153" s="187">
        <v>2081199</v>
      </c>
      <c r="B153" s="188" t="s">
        <v>245</v>
      </c>
      <c r="C153" s="189">
        <v>35</v>
      </c>
      <c r="D153" s="189">
        <v>32</v>
      </c>
      <c r="E153" s="190">
        <f t="shared" si="2"/>
        <v>0.914285714285714</v>
      </c>
    </row>
    <row r="154" s="175" customFormat="1" spans="1:5">
      <c r="A154" s="187">
        <v>20827</v>
      </c>
      <c r="B154" s="188" t="s">
        <v>261</v>
      </c>
      <c r="C154" s="189"/>
      <c r="D154" s="189">
        <v>4</v>
      </c>
      <c r="E154" s="190"/>
    </row>
    <row r="155" s="175" customFormat="1" spans="1:5">
      <c r="A155" s="187">
        <v>2082702</v>
      </c>
      <c r="B155" s="188" t="s">
        <v>262</v>
      </c>
      <c r="C155" s="189"/>
      <c r="D155" s="189">
        <v>4</v>
      </c>
      <c r="E155" s="190"/>
    </row>
    <row r="156" s="175" customFormat="1" spans="1:5">
      <c r="A156" s="187">
        <v>20828</v>
      </c>
      <c r="B156" s="188" t="s">
        <v>263</v>
      </c>
      <c r="C156" s="189">
        <v>343</v>
      </c>
      <c r="D156" s="189">
        <v>325</v>
      </c>
      <c r="E156" s="190">
        <f t="shared" si="2"/>
        <v>0.947521865889213</v>
      </c>
    </row>
    <row r="157" s="175" customFormat="1" spans="1:5">
      <c r="A157" s="187">
        <v>2082801</v>
      </c>
      <c r="B157" s="188" t="s">
        <v>91</v>
      </c>
      <c r="C157" s="189">
        <v>67</v>
      </c>
      <c r="D157" s="189">
        <v>60</v>
      </c>
      <c r="E157" s="190">
        <f t="shared" si="2"/>
        <v>0.895522388059702</v>
      </c>
    </row>
    <row r="158" s="175" customFormat="1" spans="1:5">
      <c r="A158" s="187">
        <v>2082850</v>
      </c>
      <c r="B158" s="188" t="s">
        <v>99</v>
      </c>
      <c r="C158" s="189">
        <v>257</v>
      </c>
      <c r="D158" s="189">
        <v>265</v>
      </c>
      <c r="E158" s="190">
        <f t="shared" si="2"/>
        <v>1.03112840466926</v>
      </c>
    </row>
    <row r="159" s="175" customFormat="1" spans="1:5">
      <c r="A159" s="187">
        <v>2082899</v>
      </c>
      <c r="B159" s="188" t="s">
        <v>264</v>
      </c>
      <c r="C159" s="189">
        <v>19</v>
      </c>
      <c r="D159" s="189">
        <v>0</v>
      </c>
      <c r="E159" s="190">
        <f t="shared" si="2"/>
        <v>0</v>
      </c>
    </row>
    <row r="160" s="175" customFormat="1" spans="1:5">
      <c r="A160" s="187">
        <v>210</v>
      </c>
      <c r="B160" s="188" t="s">
        <v>266</v>
      </c>
      <c r="C160" s="189">
        <v>9592</v>
      </c>
      <c r="D160" s="189">
        <v>9207</v>
      </c>
      <c r="E160" s="190">
        <f t="shared" si="2"/>
        <v>0.959862385321101</v>
      </c>
    </row>
    <row r="161" s="175" customFormat="1" spans="1:5">
      <c r="A161" s="187">
        <v>21001</v>
      </c>
      <c r="B161" s="188" t="s">
        <v>267</v>
      </c>
      <c r="C161" s="189">
        <v>312</v>
      </c>
      <c r="D161" s="189">
        <v>288</v>
      </c>
      <c r="E161" s="190">
        <f t="shared" si="2"/>
        <v>0.923076923076923</v>
      </c>
    </row>
    <row r="162" s="175" customFormat="1" spans="1:5">
      <c r="A162" s="187">
        <v>2100101</v>
      </c>
      <c r="B162" s="188" t="s">
        <v>91</v>
      </c>
      <c r="C162" s="189">
        <v>198</v>
      </c>
      <c r="D162" s="189">
        <v>171</v>
      </c>
      <c r="E162" s="190">
        <f t="shared" si="2"/>
        <v>0.863636363636364</v>
      </c>
    </row>
    <row r="163" s="175" customFormat="1" spans="1:5">
      <c r="A163" s="187">
        <v>2100199</v>
      </c>
      <c r="B163" s="188" t="s">
        <v>268</v>
      </c>
      <c r="C163" s="189">
        <v>114</v>
      </c>
      <c r="D163" s="189">
        <v>117</v>
      </c>
      <c r="E163" s="190">
        <f t="shared" si="2"/>
        <v>1.02631578947368</v>
      </c>
    </row>
    <row r="164" s="175" customFormat="1" spans="1:5">
      <c r="A164" s="187">
        <v>21004</v>
      </c>
      <c r="B164" s="188" t="s">
        <v>274</v>
      </c>
      <c r="C164" s="189">
        <v>1376</v>
      </c>
      <c r="D164" s="189">
        <v>1310</v>
      </c>
      <c r="E164" s="190">
        <f t="shared" si="2"/>
        <v>0.95203488372093</v>
      </c>
    </row>
    <row r="165" s="175" customFormat="1" spans="1:5">
      <c r="A165" s="187">
        <v>2100401</v>
      </c>
      <c r="B165" s="188" t="s">
        <v>275</v>
      </c>
      <c r="C165" s="189">
        <v>890</v>
      </c>
      <c r="D165" s="189">
        <v>954</v>
      </c>
      <c r="E165" s="190">
        <f t="shared" si="2"/>
        <v>1.07191011235955</v>
      </c>
    </row>
    <row r="166" s="175" customFormat="1" spans="1:5">
      <c r="A166" s="187">
        <v>2100403</v>
      </c>
      <c r="B166" s="188" t="s">
        <v>276</v>
      </c>
      <c r="C166" s="189">
        <v>299</v>
      </c>
      <c r="D166" s="189">
        <v>274</v>
      </c>
      <c r="E166" s="190">
        <f t="shared" si="2"/>
        <v>0.916387959866221</v>
      </c>
    </row>
    <row r="167" s="175" customFormat="1" spans="1:5">
      <c r="A167" s="187">
        <v>2100499</v>
      </c>
      <c r="B167" s="188" t="s">
        <v>280</v>
      </c>
      <c r="C167" s="189">
        <v>187</v>
      </c>
      <c r="D167" s="189">
        <v>82</v>
      </c>
      <c r="E167" s="190">
        <f t="shared" si="2"/>
        <v>0.438502673796791</v>
      </c>
    </row>
    <row r="168" s="175" customFormat="1" spans="1:5">
      <c r="A168" s="187">
        <v>21011</v>
      </c>
      <c r="B168" s="188" t="s">
        <v>284</v>
      </c>
      <c r="C168" s="189">
        <v>7440</v>
      </c>
      <c r="D168" s="189">
        <v>7148</v>
      </c>
      <c r="E168" s="190">
        <f t="shared" si="2"/>
        <v>0.960752688172043</v>
      </c>
    </row>
    <row r="169" s="175" customFormat="1" spans="1:5">
      <c r="A169" s="187">
        <v>2101101</v>
      </c>
      <c r="B169" s="188" t="s">
        <v>285</v>
      </c>
      <c r="C169" s="189">
        <v>1239</v>
      </c>
      <c r="D169" s="189">
        <v>1183</v>
      </c>
      <c r="E169" s="190">
        <f t="shared" si="2"/>
        <v>0.954802259887006</v>
      </c>
    </row>
    <row r="170" s="175" customFormat="1" spans="1:5">
      <c r="A170" s="187">
        <v>2101102</v>
      </c>
      <c r="B170" s="188" t="s">
        <v>286</v>
      </c>
      <c r="C170" s="189">
        <v>5733</v>
      </c>
      <c r="D170" s="189">
        <v>5527</v>
      </c>
      <c r="E170" s="190">
        <f t="shared" si="2"/>
        <v>0.964067678353393</v>
      </c>
    </row>
    <row r="171" s="175" customFormat="1" spans="1:5">
      <c r="A171" s="187">
        <v>2101103</v>
      </c>
      <c r="B171" s="188" t="s">
        <v>287</v>
      </c>
      <c r="C171" s="189">
        <v>468</v>
      </c>
      <c r="D171" s="189">
        <v>438</v>
      </c>
      <c r="E171" s="190">
        <f t="shared" si="2"/>
        <v>0.935897435897436</v>
      </c>
    </row>
    <row r="172" s="175" customFormat="1" spans="1:5">
      <c r="A172" s="187">
        <v>21015</v>
      </c>
      <c r="B172" s="188" t="s">
        <v>294</v>
      </c>
      <c r="C172" s="189">
        <v>464</v>
      </c>
      <c r="D172" s="189">
        <v>461</v>
      </c>
      <c r="E172" s="190">
        <f t="shared" si="2"/>
        <v>0.993534482758621</v>
      </c>
    </row>
    <row r="173" s="175" customFormat="1" spans="1:5">
      <c r="A173" s="187">
        <v>2101501</v>
      </c>
      <c r="B173" s="188" t="s">
        <v>91</v>
      </c>
      <c r="C173" s="189">
        <v>65</v>
      </c>
      <c r="D173" s="189">
        <v>102</v>
      </c>
      <c r="E173" s="190">
        <f t="shared" si="2"/>
        <v>1.56923076923077</v>
      </c>
    </row>
    <row r="174" s="175" customFormat="1" spans="1:5">
      <c r="A174" s="187">
        <v>2101550</v>
      </c>
      <c r="B174" s="188" t="s">
        <v>99</v>
      </c>
      <c r="C174" s="189">
        <v>372</v>
      </c>
      <c r="D174" s="189">
        <v>355</v>
      </c>
      <c r="E174" s="190">
        <f t="shared" si="2"/>
        <v>0.954301075268817</v>
      </c>
    </row>
    <row r="175" s="175" customFormat="1" spans="1:5">
      <c r="A175" s="187">
        <v>2101599</v>
      </c>
      <c r="B175" s="188" t="s">
        <v>295</v>
      </c>
      <c r="C175" s="189">
        <v>27</v>
      </c>
      <c r="D175" s="189">
        <v>4</v>
      </c>
      <c r="E175" s="190">
        <f t="shared" si="2"/>
        <v>0.148148148148148</v>
      </c>
    </row>
    <row r="176" s="175" customFormat="1" spans="1:5">
      <c r="A176" s="187">
        <v>212</v>
      </c>
      <c r="B176" s="188" t="s">
        <v>315</v>
      </c>
      <c r="C176" s="189">
        <v>4782</v>
      </c>
      <c r="D176" s="189">
        <v>5103</v>
      </c>
      <c r="E176" s="190">
        <f t="shared" si="2"/>
        <v>1.06712672521957</v>
      </c>
    </row>
    <row r="177" s="175" customFormat="1" spans="1:5">
      <c r="A177" s="187">
        <v>21201</v>
      </c>
      <c r="B177" s="188" t="s">
        <v>316</v>
      </c>
      <c r="C177" s="189">
        <v>4591</v>
      </c>
      <c r="D177" s="189">
        <v>2624</v>
      </c>
      <c r="E177" s="190">
        <f t="shared" si="2"/>
        <v>0.571553038553692</v>
      </c>
    </row>
    <row r="178" s="175" customFormat="1" spans="1:5">
      <c r="A178" s="187">
        <v>2120101</v>
      </c>
      <c r="B178" s="188" t="s">
        <v>91</v>
      </c>
      <c r="C178" s="189">
        <v>242</v>
      </c>
      <c r="D178" s="189">
        <v>269</v>
      </c>
      <c r="E178" s="190">
        <f t="shared" si="2"/>
        <v>1.11157024793388</v>
      </c>
    </row>
    <row r="179" s="175" customFormat="1" spans="1:5">
      <c r="A179" s="187">
        <v>2120104</v>
      </c>
      <c r="B179" s="188" t="s">
        <v>317</v>
      </c>
      <c r="C179" s="189">
        <v>1034</v>
      </c>
      <c r="D179" s="189">
        <v>780</v>
      </c>
      <c r="E179" s="190">
        <f t="shared" si="2"/>
        <v>0.754352030947776</v>
      </c>
    </row>
    <row r="180" s="175" customFormat="1" spans="1:5">
      <c r="A180" s="187">
        <v>2120199</v>
      </c>
      <c r="B180" s="188" t="s">
        <v>318</v>
      </c>
      <c r="C180" s="189">
        <v>3315</v>
      </c>
      <c r="D180" s="189">
        <v>1575</v>
      </c>
      <c r="E180" s="190">
        <f t="shared" si="2"/>
        <v>0.475113122171946</v>
      </c>
    </row>
    <row r="181" s="175" customFormat="1" spans="1:5">
      <c r="A181" s="187">
        <v>21203</v>
      </c>
      <c r="B181" s="188" t="s">
        <v>319</v>
      </c>
      <c r="C181" s="189"/>
      <c r="D181" s="189">
        <v>328</v>
      </c>
      <c r="E181" s="190"/>
    </row>
    <row r="182" s="175" customFormat="1" spans="1:5">
      <c r="A182" s="187">
        <v>2120399</v>
      </c>
      <c r="B182" s="188" t="s">
        <v>320</v>
      </c>
      <c r="C182" s="189"/>
      <c r="D182" s="189">
        <v>328</v>
      </c>
      <c r="E182" s="190"/>
    </row>
    <row r="183" s="175" customFormat="1" spans="1:5">
      <c r="A183" s="187">
        <v>21205</v>
      </c>
      <c r="B183" s="188" t="s">
        <v>321</v>
      </c>
      <c r="C183" s="189"/>
      <c r="D183" s="189">
        <v>1960</v>
      </c>
      <c r="E183" s="190"/>
    </row>
    <row r="184" s="175" customFormat="1" spans="1:5">
      <c r="A184" s="187">
        <v>2120501</v>
      </c>
      <c r="B184" s="188" t="s">
        <v>321</v>
      </c>
      <c r="C184" s="189"/>
      <c r="D184" s="189">
        <v>1960</v>
      </c>
      <c r="E184" s="190"/>
    </row>
    <row r="185" s="175" customFormat="1" spans="1:5">
      <c r="A185" s="187">
        <v>21206</v>
      </c>
      <c r="B185" s="188" t="s">
        <v>322</v>
      </c>
      <c r="C185" s="189">
        <v>191</v>
      </c>
      <c r="D185" s="189">
        <v>191</v>
      </c>
      <c r="E185" s="190">
        <f t="shared" si="2"/>
        <v>1</v>
      </c>
    </row>
    <row r="186" s="175" customFormat="1" spans="1:5">
      <c r="A186" s="187">
        <v>2120601</v>
      </c>
      <c r="B186" s="188" t="s">
        <v>322</v>
      </c>
      <c r="C186" s="189">
        <v>191</v>
      </c>
      <c r="D186" s="189">
        <v>191</v>
      </c>
      <c r="E186" s="190">
        <f t="shared" si="2"/>
        <v>1</v>
      </c>
    </row>
    <row r="187" s="175" customFormat="1" spans="1:5">
      <c r="A187" s="187">
        <v>213</v>
      </c>
      <c r="B187" s="188" t="s">
        <v>323</v>
      </c>
      <c r="C187" s="189">
        <v>7471</v>
      </c>
      <c r="D187" s="189">
        <v>7256</v>
      </c>
      <c r="E187" s="190">
        <f t="shared" si="2"/>
        <v>0.97122205862669</v>
      </c>
    </row>
    <row r="188" s="175" customFormat="1" spans="1:5">
      <c r="A188" s="187">
        <v>21301</v>
      </c>
      <c r="B188" s="188" t="s">
        <v>324</v>
      </c>
      <c r="C188" s="189">
        <v>3769</v>
      </c>
      <c r="D188" s="189">
        <v>3960</v>
      </c>
      <c r="E188" s="190">
        <f t="shared" si="2"/>
        <v>1.05067657203502</v>
      </c>
    </row>
    <row r="189" s="175" customFormat="1" spans="1:5">
      <c r="A189" s="187">
        <v>2130101</v>
      </c>
      <c r="B189" s="188" t="s">
        <v>91</v>
      </c>
      <c r="C189" s="189">
        <v>886</v>
      </c>
      <c r="D189" s="189">
        <v>877</v>
      </c>
      <c r="E189" s="190">
        <f t="shared" si="2"/>
        <v>0.989841986455982</v>
      </c>
    </row>
    <row r="190" s="175" customFormat="1" spans="1:5">
      <c r="A190" s="187">
        <v>2130104</v>
      </c>
      <c r="B190" s="188" t="s">
        <v>99</v>
      </c>
      <c r="C190" s="189">
        <v>2744</v>
      </c>
      <c r="D190" s="189">
        <v>2803</v>
      </c>
      <c r="E190" s="190">
        <f t="shared" si="2"/>
        <v>1.02150145772595</v>
      </c>
    </row>
    <row r="191" s="175" customFormat="1" spans="1:5">
      <c r="A191" s="187">
        <v>2130199</v>
      </c>
      <c r="B191" s="188" t="s">
        <v>336</v>
      </c>
      <c r="C191" s="189">
        <v>139</v>
      </c>
      <c r="D191" s="189">
        <v>280</v>
      </c>
      <c r="E191" s="190">
        <f t="shared" si="2"/>
        <v>2.01438848920863</v>
      </c>
    </row>
    <row r="192" s="175" customFormat="1" spans="1:5">
      <c r="A192" s="187">
        <v>21302</v>
      </c>
      <c r="B192" s="188" t="s">
        <v>337</v>
      </c>
      <c r="C192" s="189">
        <v>1955</v>
      </c>
      <c r="D192" s="189">
        <v>1894</v>
      </c>
      <c r="E192" s="190">
        <f t="shared" si="2"/>
        <v>0.968797953964194</v>
      </c>
    </row>
    <row r="193" s="175" customFormat="1" spans="1:5">
      <c r="A193" s="187">
        <v>2130201</v>
      </c>
      <c r="B193" s="188" t="s">
        <v>91</v>
      </c>
      <c r="C193" s="189">
        <v>106</v>
      </c>
      <c r="D193" s="189">
        <v>113</v>
      </c>
      <c r="E193" s="190">
        <f t="shared" si="2"/>
        <v>1.06603773584906</v>
      </c>
    </row>
    <row r="194" s="175" customFormat="1" spans="1:5">
      <c r="A194" s="187">
        <v>2130204</v>
      </c>
      <c r="B194" s="188" t="s">
        <v>338</v>
      </c>
      <c r="C194" s="189">
        <v>1697</v>
      </c>
      <c r="D194" s="189">
        <v>1543</v>
      </c>
      <c r="E194" s="190">
        <f t="shared" si="2"/>
        <v>0.909251620506777</v>
      </c>
    </row>
    <row r="195" s="175" customFormat="1" spans="1:5">
      <c r="A195" s="187">
        <v>2130213</v>
      </c>
      <c r="B195" s="188" t="s">
        <v>341</v>
      </c>
      <c r="C195" s="189">
        <v>152</v>
      </c>
      <c r="D195" s="189">
        <v>159</v>
      </c>
      <c r="E195" s="190">
        <f t="shared" si="2"/>
        <v>1.04605263157895</v>
      </c>
    </row>
    <row r="196" s="175" customFormat="1" spans="1:5">
      <c r="A196" s="187">
        <v>2130299</v>
      </c>
      <c r="B196" s="188" t="s">
        <v>344</v>
      </c>
      <c r="C196" s="189"/>
      <c r="D196" s="189">
        <v>79</v>
      </c>
      <c r="E196" s="190"/>
    </row>
    <row r="197" s="175" customFormat="1" spans="1:5">
      <c r="A197" s="187">
        <v>21303</v>
      </c>
      <c r="B197" s="188" t="s">
        <v>345</v>
      </c>
      <c r="C197" s="189">
        <v>1483</v>
      </c>
      <c r="D197" s="189">
        <v>1402</v>
      </c>
      <c r="E197" s="190">
        <f t="shared" si="2"/>
        <v>0.945380984490897</v>
      </c>
    </row>
    <row r="198" s="175" customFormat="1" spans="1:5">
      <c r="A198" s="187">
        <v>2130301</v>
      </c>
      <c r="B198" s="188" t="s">
        <v>91</v>
      </c>
      <c r="C198" s="189">
        <v>190</v>
      </c>
      <c r="D198" s="189">
        <v>137</v>
      </c>
      <c r="E198" s="190">
        <f t="shared" si="2"/>
        <v>0.721052631578947</v>
      </c>
    </row>
    <row r="199" s="175" customFormat="1" spans="1:5">
      <c r="A199" s="187">
        <v>2130304</v>
      </c>
      <c r="B199" s="188" t="s">
        <v>346</v>
      </c>
      <c r="C199" s="189">
        <v>1147</v>
      </c>
      <c r="D199" s="189">
        <v>1248</v>
      </c>
      <c r="E199" s="190">
        <f t="shared" si="2"/>
        <v>1.08805579773322</v>
      </c>
    </row>
    <row r="200" s="175" customFormat="1" spans="1:5">
      <c r="A200" s="187">
        <v>2130399</v>
      </c>
      <c r="B200" s="188" t="s">
        <v>357</v>
      </c>
      <c r="C200" s="189">
        <v>146</v>
      </c>
      <c r="D200" s="189">
        <v>17</v>
      </c>
      <c r="E200" s="190">
        <f t="shared" si="2"/>
        <v>0.116438356164384</v>
      </c>
    </row>
    <row r="201" s="175" customFormat="1" spans="1:5">
      <c r="A201" s="187">
        <v>21305</v>
      </c>
      <c r="B201" s="188" t="s">
        <v>358</v>
      </c>
      <c r="C201" s="189">
        <v>264</v>
      </c>
      <c r="D201" s="189">
        <v>0</v>
      </c>
      <c r="E201" s="190">
        <f t="shared" si="2"/>
        <v>0</v>
      </c>
    </row>
    <row r="202" s="175" customFormat="1" spans="1:5">
      <c r="A202" s="187">
        <v>2130501</v>
      </c>
      <c r="B202" s="188" t="s">
        <v>91</v>
      </c>
      <c r="C202" s="189">
        <v>61</v>
      </c>
      <c r="D202" s="189">
        <v>0</v>
      </c>
      <c r="E202" s="190">
        <f t="shared" si="2"/>
        <v>0</v>
      </c>
    </row>
    <row r="203" s="175" customFormat="1" spans="1:5">
      <c r="A203" s="187">
        <v>2130550</v>
      </c>
      <c r="B203" s="188" t="s">
        <v>99</v>
      </c>
      <c r="C203" s="189">
        <v>197</v>
      </c>
      <c r="D203" s="189">
        <v>0</v>
      </c>
      <c r="E203" s="190">
        <f t="shared" si="2"/>
        <v>0</v>
      </c>
    </row>
    <row r="204" s="175" customFormat="1" spans="1:5">
      <c r="A204" s="187">
        <v>2130599</v>
      </c>
      <c r="B204" s="188" t="s">
        <v>360</v>
      </c>
      <c r="C204" s="189">
        <v>6</v>
      </c>
      <c r="D204" s="189">
        <v>0</v>
      </c>
      <c r="E204" s="190">
        <f t="shared" si="2"/>
        <v>0</v>
      </c>
    </row>
    <row r="205" s="175" customFormat="1" spans="1:5">
      <c r="A205" s="187">
        <v>214</v>
      </c>
      <c r="B205" s="188" t="s">
        <v>371</v>
      </c>
      <c r="C205" s="189">
        <v>700</v>
      </c>
      <c r="D205" s="189">
        <v>648</v>
      </c>
      <c r="E205" s="190">
        <f t="shared" si="2"/>
        <v>0.925714285714286</v>
      </c>
    </row>
    <row r="206" s="175" customFormat="1" spans="1:5">
      <c r="A206" s="187">
        <v>21401</v>
      </c>
      <c r="B206" s="188" t="s">
        <v>372</v>
      </c>
      <c r="C206" s="189">
        <v>700</v>
      </c>
      <c r="D206" s="189">
        <v>648</v>
      </c>
      <c r="E206" s="190">
        <f t="shared" si="2"/>
        <v>0.925714285714286</v>
      </c>
    </row>
    <row r="207" s="175" customFormat="1" spans="1:5">
      <c r="A207" s="187">
        <v>2140101</v>
      </c>
      <c r="B207" s="188" t="s">
        <v>91</v>
      </c>
      <c r="C207" s="189">
        <v>637</v>
      </c>
      <c r="D207" s="189">
        <v>648</v>
      </c>
      <c r="E207" s="190">
        <f t="shared" ref="E207:E226" si="3">D207/C207</f>
        <v>1.01726844583987</v>
      </c>
    </row>
    <row r="208" s="175" customFormat="1" spans="1:5">
      <c r="A208" s="187">
        <v>2140199</v>
      </c>
      <c r="B208" s="188" t="s">
        <v>375</v>
      </c>
      <c r="C208" s="189">
        <v>63</v>
      </c>
      <c r="D208" s="189">
        <v>0</v>
      </c>
      <c r="E208" s="190">
        <f t="shared" si="3"/>
        <v>0</v>
      </c>
    </row>
    <row r="209" s="175" customFormat="1" spans="1:5">
      <c r="A209" s="187">
        <v>216</v>
      </c>
      <c r="B209" s="188" t="s">
        <v>381</v>
      </c>
      <c r="C209" s="189">
        <v>133</v>
      </c>
      <c r="D209" s="189">
        <v>147</v>
      </c>
      <c r="E209" s="190">
        <f t="shared" si="3"/>
        <v>1.10526315789474</v>
      </c>
    </row>
    <row r="210" s="175" customFormat="1" spans="1:5">
      <c r="A210" s="187">
        <v>21602</v>
      </c>
      <c r="B210" s="188" t="s">
        <v>382</v>
      </c>
      <c r="C210" s="189">
        <v>133</v>
      </c>
      <c r="D210" s="189">
        <v>147</v>
      </c>
      <c r="E210" s="190">
        <f t="shared" si="3"/>
        <v>1.10526315789474</v>
      </c>
    </row>
    <row r="211" s="175" customFormat="1" spans="1:5">
      <c r="A211" s="187">
        <v>2160201</v>
      </c>
      <c r="B211" s="188" t="s">
        <v>91</v>
      </c>
      <c r="C211" s="189">
        <v>104</v>
      </c>
      <c r="D211" s="189">
        <v>118</v>
      </c>
      <c r="E211" s="190">
        <f t="shared" si="3"/>
        <v>1.13461538461538</v>
      </c>
    </row>
    <row r="212" s="175" customFormat="1" spans="1:5">
      <c r="A212" s="187">
        <v>2160299</v>
      </c>
      <c r="B212" s="188" t="s">
        <v>383</v>
      </c>
      <c r="C212" s="189">
        <v>29</v>
      </c>
      <c r="D212" s="189">
        <v>29</v>
      </c>
      <c r="E212" s="190">
        <f t="shared" si="3"/>
        <v>1</v>
      </c>
    </row>
    <row r="213" s="175" customFormat="1" spans="1:5">
      <c r="A213" s="187">
        <v>220</v>
      </c>
      <c r="B213" s="188" t="s">
        <v>388</v>
      </c>
      <c r="C213" s="189">
        <v>1485</v>
      </c>
      <c r="D213" s="189">
        <v>1420</v>
      </c>
      <c r="E213" s="190">
        <f t="shared" si="3"/>
        <v>0.956228956228956</v>
      </c>
    </row>
    <row r="214" s="175" customFormat="1" spans="1:5">
      <c r="A214" s="187">
        <v>22001</v>
      </c>
      <c r="B214" s="188" t="s">
        <v>389</v>
      </c>
      <c r="C214" s="189">
        <v>1485</v>
      </c>
      <c r="D214" s="189">
        <v>1420</v>
      </c>
      <c r="E214" s="190">
        <f t="shared" si="3"/>
        <v>0.956228956228956</v>
      </c>
    </row>
    <row r="215" s="175" customFormat="1" spans="1:5">
      <c r="A215" s="187">
        <v>2200101</v>
      </c>
      <c r="B215" s="188" t="s">
        <v>91</v>
      </c>
      <c r="C215" s="189">
        <v>188</v>
      </c>
      <c r="D215" s="189">
        <v>173</v>
      </c>
      <c r="E215" s="190">
        <f t="shared" si="3"/>
        <v>0.920212765957447</v>
      </c>
    </row>
    <row r="216" s="175" customFormat="1" spans="1:5">
      <c r="A216" s="187">
        <v>2200150</v>
      </c>
      <c r="B216" s="188" t="s">
        <v>99</v>
      </c>
      <c r="C216" s="189">
        <v>1194</v>
      </c>
      <c r="D216" s="189">
        <v>1239</v>
      </c>
      <c r="E216" s="190">
        <f t="shared" si="3"/>
        <v>1.03768844221106</v>
      </c>
    </row>
    <row r="217" s="175" customFormat="1" spans="1:5">
      <c r="A217" s="187">
        <v>2200199</v>
      </c>
      <c r="B217" s="188" t="s">
        <v>391</v>
      </c>
      <c r="C217" s="189">
        <v>103</v>
      </c>
      <c r="D217" s="189">
        <v>8</v>
      </c>
      <c r="E217" s="190">
        <f t="shared" si="3"/>
        <v>0.0776699029126214</v>
      </c>
    </row>
    <row r="218" s="175" customFormat="1" spans="1:5">
      <c r="A218" s="187">
        <v>221</v>
      </c>
      <c r="B218" s="188" t="s">
        <v>394</v>
      </c>
      <c r="C218" s="189">
        <v>10461</v>
      </c>
      <c r="D218" s="189">
        <v>10301</v>
      </c>
      <c r="E218" s="190">
        <f t="shared" si="3"/>
        <v>0.98470509511519</v>
      </c>
    </row>
    <row r="219" s="175" customFormat="1" spans="1:5">
      <c r="A219" s="187">
        <v>22102</v>
      </c>
      <c r="B219" s="188" t="s">
        <v>403</v>
      </c>
      <c r="C219" s="189">
        <v>10461</v>
      </c>
      <c r="D219" s="189">
        <v>10301</v>
      </c>
      <c r="E219" s="190">
        <f t="shared" si="3"/>
        <v>0.98470509511519</v>
      </c>
    </row>
    <row r="220" s="175" customFormat="1" spans="1:5">
      <c r="A220" s="187">
        <v>2210201</v>
      </c>
      <c r="B220" s="188" t="s">
        <v>404</v>
      </c>
      <c r="C220" s="189">
        <v>10461</v>
      </c>
      <c r="D220" s="189">
        <v>10301</v>
      </c>
      <c r="E220" s="190">
        <f t="shared" si="3"/>
        <v>0.98470509511519</v>
      </c>
    </row>
    <row r="221" s="175" customFormat="1" spans="1:5">
      <c r="A221" s="187">
        <v>224</v>
      </c>
      <c r="B221" s="188" t="s">
        <v>407</v>
      </c>
      <c r="C221" s="189">
        <v>621</v>
      </c>
      <c r="D221" s="189">
        <v>1365</v>
      </c>
      <c r="E221" s="190">
        <f t="shared" si="3"/>
        <v>2.19806763285024</v>
      </c>
    </row>
    <row r="222" s="175" customFormat="1" spans="1:5">
      <c r="A222" s="187">
        <v>22401</v>
      </c>
      <c r="B222" s="188" t="s">
        <v>408</v>
      </c>
      <c r="C222" s="189">
        <v>621</v>
      </c>
      <c r="D222" s="189">
        <v>840</v>
      </c>
      <c r="E222" s="190">
        <f t="shared" si="3"/>
        <v>1.35265700483092</v>
      </c>
    </row>
    <row r="223" s="175" customFormat="1" spans="1:5">
      <c r="A223" s="187">
        <v>2240101</v>
      </c>
      <c r="B223" s="188" t="s">
        <v>91</v>
      </c>
      <c r="C223" s="189">
        <v>303</v>
      </c>
      <c r="D223" s="189">
        <v>169</v>
      </c>
      <c r="E223" s="190">
        <f t="shared" si="3"/>
        <v>0.557755775577558</v>
      </c>
    </row>
    <row r="224" s="175" customFormat="1" spans="1:5">
      <c r="A224" s="187">
        <v>2240106</v>
      </c>
      <c r="B224" s="188" t="s">
        <v>410</v>
      </c>
      <c r="C224" s="189">
        <v>158</v>
      </c>
      <c r="D224" s="189">
        <v>399</v>
      </c>
      <c r="E224" s="190">
        <f t="shared" si="3"/>
        <v>2.5253164556962</v>
      </c>
    </row>
    <row r="225" s="175" customFormat="1" spans="1:5">
      <c r="A225" s="187">
        <v>2240150</v>
      </c>
      <c r="B225" s="188" t="s">
        <v>99</v>
      </c>
      <c r="C225" s="189">
        <v>98</v>
      </c>
      <c r="D225" s="189">
        <v>217</v>
      </c>
      <c r="E225" s="190">
        <f t="shared" si="3"/>
        <v>2.21428571428571</v>
      </c>
    </row>
    <row r="226" s="175" customFormat="1" spans="1:5">
      <c r="A226" s="187">
        <v>2240199</v>
      </c>
      <c r="B226" s="188" t="s">
        <v>411</v>
      </c>
      <c r="C226" s="189">
        <v>62</v>
      </c>
      <c r="D226" s="189">
        <v>55</v>
      </c>
      <c r="E226" s="190">
        <f t="shared" si="3"/>
        <v>0.887096774193548</v>
      </c>
    </row>
    <row r="227" s="175" customFormat="1" spans="1:5">
      <c r="A227" s="187">
        <v>22402</v>
      </c>
      <c r="B227" s="188" t="s">
        <v>412</v>
      </c>
      <c r="C227" s="189"/>
      <c r="D227" s="189">
        <v>525</v>
      </c>
      <c r="E227" s="190"/>
    </row>
    <row r="228" s="175" customFormat="1" spans="1:5">
      <c r="A228" s="187">
        <v>2240299</v>
      </c>
      <c r="B228" s="188" t="s">
        <v>413</v>
      </c>
      <c r="C228" s="189"/>
      <c r="D228" s="189">
        <v>525</v>
      </c>
      <c r="E228" s="190"/>
    </row>
  </sheetData>
  <autoFilter xmlns:etc="http://www.wps.cn/officeDocument/2017/etCustomData" ref="A5:E228" etc:filterBottomFollowUsedRange="0">
    <extLst/>
  </autoFilter>
  <mergeCells count="7">
    <mergeCell ref="B1:C1"/>
    <mergeCell ref="A2:E2"/>
    <mergeCell ref="A4:B4"/>
    <mergeCell ref="A6:B6"/>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workbookViewId="0">
      <selection activeCell="L29" sqref="L29:L30"/>
    </sheetView>
  </sheetViews>
  <sheetFormatPr defaultColWidth="8" defaultRowHeight="14.25" customHeight="1" outlineLevelCol="4"/>
  <cols>
    <col min="1" max="1" width="12.75" style="154" customWidth="1"/>
    <col min="2" max="2" width="47.375" style="157" customWidth="1"/>
    <col min="3" max="3" width="24.625" style="154" customWidth="1"/>
    <col min="4" max="4" width="14.75" style="154" customWidth="1"/>
    <col min="5" max="5" width="17.625" style="158" customWidth="1"/>
    <col min="6" max="16384" width="8" style="154"/>
  </cols>
  <sheetData>
    <row r="1" s="154" customFormat="1" customHeight="1" spans="1:5">
      <c r="A1" s="159" t="s">
        <v>533</v>
      </c>
      <c r="B1" s="157"/>
      <c r="E1" s="158"/>
    </row>
    <row r="2" s="154" customFormat="1" ht="24.75" customHeight="1" spans="1:5">
      <c r="A2" s="160" t="s">
        <v>534</v>
      </c>
      <c r="B2" s="160"/>
      <c r="C2" s="160"/>
      <c r="D2" s="160"/>
      <c r="E2" s="161"/>
    </row>
    <row r="3" s="154" customFormat="1" ht="13.5" customHeight="1" spans="1:5">
      <c r="A3" s="162"/>
      <c r="B3" s="163"/>
      <c r="C3" s="162"/>
      <c r="E3" s="158"/>
    </row>
    <row r="4" s="154" customFormat="1" ht="12" spans="1:5">
      <c r="A4" s="164" t="s">
        <v>535</v>
      </c>
      <c r="B4" s="164" t="s">
        <v>536</v>
      </c>
      <c r="C4" s="165" t="s">
        <v>85</v>
      </c>
      <c r="D4" s="165" t="s">
        <v>25</v>
      </c>
      <c r="E4" s="166" t="s">
        <v>87</v>
      </c>
    </row>
    <row r="5" s="154" customFormat="1" ht="12" spans="1:5">
      <c r="A5" s="164"/>
      <c r="B5" s="164"/>
      <c r="C5" s="167"/>
      <c r="D5" s="167"/>
      <c r="E5" s="168"/>
    </row>
    <row r="6" s="155" customFormat="1" ht="13.5" customHeight="1" spans="1:5">
      <c r="A6" s="164" t="s">
        <v>537</v>
      </c>
      <c r="B6" s="164" t="s">
        <v>538</v>
      </c>
      <c r="C6" s="169">
        <v>163338</v>
      </c>
      <c r="D6" s="169">
        <v>162889</v>
      </c>
      <c r="E6" s="170">
        <f>D6/C6</f>
        <v>0.997251098948193</v>
      </c>
    </row>
    <row r="7" s="156" customFormat="1" ht="13.5" customHeight="1" spans="1:5">
      <c r="A7" s="164">
        <v>501</v>
      </c>
      <c r="B7" s="164" t="s">
        <v>539</v>
      </c>
      <c r="C7" s="171">
        <v>34451</v>
      </c>
      <c r="D7" s="171">
        <v>27374</v>
      </c>
      <c r="E7" s="170">
        <f t="shared" ref="E7:E40" si="0">D7/C7</f>
        <v>0.794577806159473</v>
      </c>
    </row>
    <row r="8" s="154" customFormat="1" ht="13.5" customHeight="1" spans="1:5">
      <c r="A8" s="172">
        <v>50101</v>
      </c>
      <c r="B8" s="172" t="s">
        <v>540</v>
      </c>
      <c r="C8" s="173">
        <v>19059</v>
      </c>
      <c r="D8" s="173">
        <v>15704</v>
      </c>
      <c r="E8" s="174">
        <f t="shared" si="0"/>
        <v>0.823967679311611</v>
      </c>
    </row>
    <row r="9" s="154" customFormat="1" ht="13.5" customHeight="1" spans="1:5">
      <c r="A9" s="172">
        <v>50102</v>
      </c>
      <c r="B9" s="172" t="s">
        <v>541</v>
      </c>
      <c r="C9" s="173">
        <v>7870</v>
      </c>
      <c r="D9" s="173">
        <v>8279</v>
      </c>
      <c r="E9" s="174">
        <f t="shared" si="0"/>
        <v>1.05196950444727</v>
      </c>
    </row>
    <row r="10" s="154" customFormat="1" ht="13.5" customHeight="1" spans="1:5">
      <c r="A10" s="172">
        <v>50103</v>
      </c>
      <c r="B10" s="172" t="s">
        <v>542</v>
      </c>
      <c r="C10" s="173">
        <v>1859</v>
      </c>
      <c r="D10" s="173">
        <v>1911</v>
      </c>
      <c r="E10" s="174">
        <f t="shared" si="0"/>
        <v>1.02797202797203</v>
      </c>
    </row>
    <row r="11" s="154" customFormat="1" ht="13.5" customHeight="1" spans="1:5">
      <c r="A11" s="172">
        <v>50199</v>
      </c>
      <c r="B11" s="172" t="s">
        <v>543</v>
      </c>
      <c r="C11" s="173">
        <v>5663</v>
      </c>
      <c r="D11" s="173">
        <v>1480</v>
      </c>
      <c r="E11" s="174">
        <f t="shared" si="0"/>
        <v>0.261345576549532</v>
      </c>
    </row>
    <row r="12" s="156" customFormat="1" ht="13.5" customHeight="1" spans="1:5">
      <c r="A12" s="164">
        <v>502</v>
      </c>
      <c r="B12" s="164" t="s">
        <v>544</v>
      </c>
      <c r="C12" s="171">
        <v>4500</v>
      </c>
      <c r="D12" s="171">
        <v>11332</v>
      </c>
      <c r="E12" s="170">
        <f t="shared" si="0"/>
        <v>2.51822222222222</v>
      </c>
    </row>
    <row r="13" s="154" customFormat="1" ht="13.5" customHeight="1" spans="1:5">
      <c r="A13" s="172">
        <v>50201</v>
      </c>
      <c r="B13" s="172" t="s">
        <v>545</v>
      </c>
      <c r="C13" s="173">
        <v>2934</v>
      </c>
      <c r="D13" s="173">
        <v>4754</v>
      </c>
      <c r="E13" s="174">
        <f t="shared" si="0"/>
        <v>1.62031356509884</v>
      </c>
    </row>
    <row r="14" s="154" customFormat="1" ht="13.5" customHeight="1" spans="1:5">
      <c r="A14" s="172">
        <v>50202</v>
      </c>
      <c r="B14" s="172" t="s">
        <v>546</v>
      </c>
      <c r="C14" s="173">
        <v>1</v>
      </c>
      <c r="D14" s="173">
        <v>1</v>
      </c>
      <c r="E14" s="174">
        <f t="shared" si="0"/>
        <v>1</v>
      </c>
    </row>
    <row r="15" s="154" customFormat="1" ht="13.5" customHeight="1" spans="1:5">
      <c r="A15" s="172">
        <v>50203</v>
      </c>
      <c r="B15" s="172" t="s">
        <v>547</v>
      </c>
      <c r="C15" s="173">
        <v>5</v>
      </c>
      <c r="D15" s="173">
        <v>13</v>
      </c>
      <c r="E15" s="174">
        <f t="shared" si="0"/>
        <v>2.6</v>
      </c>
    </row>
    <row r="16" s="154" customFormat="1" ht="13.5" customHeight="1" spans="1:5">
      <c r="A16" s="172">
        <v>50204</v>
      </c>
      <c r="B16" s="172" t="s">
        <v>548</v>
      </c>
      <c r="C16" s="173">
        <v>0</v>
      </c>
      <c r="D16" s="173">
        <v>42</v>
      </c>
      <c r="E16" s="174"/>
    </row>
    <row r="17" s="154" customFormat="1" ht="13.5" customHeight="1" spans="1:5">
      <c r="A17" s="172">
        <v>50205</v>
      </c>
      <c r="B17" s="172" t="s">
        <v>549</v>
      </c>
      <c r="C17" s="173">
        <v>527</v>
      </c>
      <c r="D17" s="173">
        <v>5076</v>
      </c>
      <c r="E17" s="174">
        <f t="shared" si="0"/>
        <v>9.63187855787476</v>
      </c>
    </row>
    <row r="18" s="154" customFormat="1" ht="13.5" customHeight="1" spans="1:5">
      <c r="A18" s="172">
        <v>50206</v>
      </c>
      <c r="B18" s="172" t="s">
        <v>550</v>
      </c>
      <c r="C18" s="173">
        <v>1</v>
      </c>
      <c r="D18" s="173">
        <v>0</v>
      </c>
      <c r="E18" s="174">
        <f t="shared" si="0"/>
        <v>0</v>
      </c>
    </row>
    <row r="19" s="154" customFormat="1" ht="13.5" customHeight="1" spans="1:5">
      <c r="A19" s="172">
        <v>50207</v>
      </c>
      <c r="B19" s="172" t="s">
        <v>551</v>
      </c>
      <c r="C19" s="173">
        <v>0</v>
      </c>
      <c r="D19" s="173">
        <v>0</v>
      </c>
      <c r="E19" s="174"/>
    </row>
    <row r="20" s="154" customFormat="1" ht="13.5" customHeight="1" spans="1:5">
      <c r="A20" s="172">
        <v>50208</v>
      </c>
      <c r="B20" s="172" t="s">
        <v>552</v>
      </c>
      <c r="C20" s="173">
        <v>570</v>
      </c>
      <c r="D20" s="173">
        <v>520</v>
      </c>
      <c r="E20" s="174">
        <f t="shared" si="0"/>
        <v>0.912280701754386</v>
      </c>
    </row>
    <row r="21" s="154" customFormat="1" ht="13.5" customHeight="1" spans="1:5">
      <c r="A21" s="172">
        <v>50209</v>
      </c>
      <c r="B21" s="172" t="s">
        <v>553</v>
      </c>
      <c r="C21" s="173">
        <v>39</v>
      </c>
      <c r="D21" s="173">
        <v>423</v>
      </c>
      <c r="E21" s="174">
        <f t="shared" si="0"/>
        <v>10.8461538461538</v>
      </c>
    </row>
    <row r="22" s="154" customFormat="1" ht="13.5" customHeight="1" spans="1:5">
      <c r="A22" s="172">
        <v>50299</v>
      </c>
      <c r="B22" s="172" t="s">
        <v>554</v>
      </c>
      <c r="C22" s="173">
        <v>423</v>
      </c>
      <c r="D22" s="173">
        <v>503</v>
      </c>
      <c r="E22" s="174">
        <f t="shared" si="0"/>
        <v>1.18912529550827</v>
      </c>
    </row>
    <row r="23" s="156" customFormat="1" ht="13.5" customHeight="1" spans="1:5">
      <c r="A23" s="164">
        <v>503</v>
      </c>
      <c r="B23" s="164" t="s">
        <v>555</v>
      </c>
      <c r="C23" s="171">
        <v>28</v>
      </c>
      <c r="D23" s="171">
        <v>46</v>
      </c>
      <c r="E23" s="170">
        <f t="shared" si="0"/>
        <v>1.64285714285714</v>
      </c>
    </row>
    <row r="24" s="154" customFormat="1" ht="13.5" customHeight="1" spans="1:5">
      <c r="A24" s="172">
        <v>50301</v>
      </c>
      <c r="B24" s="172" t="s">
        <v>556</v>
      </c>
      <c r="C24" s="173">
        <v>0</v>
      </c>
      <c r="D24" s="173">
        <v>0</v>
      </c>
      <c r="E24" s="174"/>
    </row>
    <row r="25" s="154" customFormat="1" ht="13.5" customHeight="1" spans="1:5">
      <c r="A25" s="172">
        <v>50302</v>
      </c>
      <c r="B25" s="172" t="s">
        <v>557</v>
      </c>
      <c r="C25" s="173">
        <v>0</v>
      </c>
      <c r="D25" s="173">
        <v>0</v>
      </c>
      <c r="E25" s="174"/>
    </row>
    <row r="26" s="154" customFormat="1" ht="13.5" customHeight="1" spans="1:5">
      <c r="A26" s="172">
        <v>50303</v>
      </c>
      <c r="B26" s="172" t="s">
        <v>558</v>
      </c>
      <c r="C26" s="173">
        <v>0</v>
      </c>
      <c r="D26" s="173">
        <v>0</v>
      </c>
      <c r="E26" s="174"/>
    </row>
    <row r="27" s="154" customFormat="1" ht="13.5" customHeight="1" spans="1:5">
      <c r="A27" s="172">
        <v>50305</v>
      </c>
      <c r="B27" s="172" t="s">
        <v>559</v>
      </c>
      <c r="C27" s="173">
        <v>0</v>
      </c>
      <c r="D27" s="173">
        <v>0</v>
      </c>
      <c r="E27" s="174"/>
    </row>
    <row r="28" s="154" customFormat="1" ht="13.5" customHeight="1" spans="1:5">
      <c r="A28" s="172">
        <v>50306</v>
      </c>
      <c r="B28" s="172" t="s">
        <v>560</v>
      </c>
      <c r="C28" s="173">
        <v>28</v>
      </c>
      <c r="D28" s="173">
        <v>34</v>
      </c>
      <c r="E28" s="174">
        <f t="shared" si="0"/>
        <v>1.21428571428571</v>
      </c>
    </row>
    <row r="29" s="154" customFormat="1" ht="13.5" customHeight="1" spans="1:5">
      <c r="A29" s="172">
        <v>50307</v>
      </c>
      <c r="B29" s="172" t="s">
        <v>561</v>
      </c>
      <c r="C29" s="173">
        <v>0</v>
      </c>
      <c r="D29" s="173">
        <v>0</v>
      </c>
      <c r="E29" s="174"/>
    </row>
    <row r="30" s="154" customFormat="1" ht="13.5" customHeight="1" spans="1:5">
      <c r="A30" s="172">
        <v>50399</v>
      </c>
      <c r="B30" s="172" t="s">
        <v>562</v>
      </c>
      <c r="C30" s="173">
        <v>0</v>
      </c>
      <c r="D30" s="173">
        <v>12</v>
      </c>
      <c r="E30" s="174"/>
    </row>
    <row r="31" s="156" customFormat="1" ht="13.5" customHeight="1" spans="1:5">
      <c r="A31" s="164">
        <v>504</v>
      </c>
      <c r="B31" s="164" t="s">
        <v>563</v>
      </c>
      <c r="C31" s="171">
        <v>0</v>
      </c>
      <c r="D31" s="171">
        <v>0</v>
      </c>
      <c r="E31" s="170"/>
    </row>
    <row r="32" s="154" customFormat="1" ht="13.5" customHeight="1" spans="1:5">
      <c r="A32" s="172">
        <v>50401</v>
      </c>
      <c r="B32" s="172" t="s">
        <v>556</v>
      </c>
      <c r="C32" s="173">
        <v>0</v>
      </c>
      <c r="D32" s="173">
        <v>0</v>
      </c>
      <c r="E32" s="174"/>
    </row>
    <row r="33" s="154" customFormat="1" ht="13.5" customHeight="1" spans="1:5">
      <c r="A33" s="172">
        <v>50402</v>
      </c>
      <c r="B33" s="172" t="s">
        <v>557</v>
      </c>
      <c r="C33" s="173">
        <v>0</v>
      </c>
      <c r="D33" s="173">
        <v>0</v>
      </c>
      <c r="E33" s="174"/>
    </row>
    <row r="34" s="154" customFormat="1" ht="13.5" customHeight="1" spans="1:5">
      <c r="A34" s="172">
        <v>50403</v>
      </c>
      <c r="B34" s="172" t="s">
        <v>558</v>
      </c>
      <c r="C34" s="173">
        <v>0</v>
      </c>
      <c r="D34" s="173">
        <v>0</v>
      </c>
      <c r="E34" s="174"/>
    </row>
    <row r="35" s="154" customFormat="1" ht="13.5" customHeight="1" spans="1:5">
      <c r="A35" s="172">
        <v>50404</v>
      </c>
      <c r="B35" s="172" t="s">
        <v>560</v>
      </c>
      <c r="C35" s="173">
        <v>0</v>
      </c>
      <c r="D35" s="173">
        <v>0</v>
      </c>
      <c r="E35" s="174"/>
    </row>
    <row r="36" s="154" customFormat="1" ht="13.5" customHeight="1" spans="1:5">
      <c r="A36" s="172">
        <v>50405</v>
      </c>
      <c r="B36" s="172" t="s">
        <v>561</v>
      </c>
      <c r="C36" s="173">
        <v>0</v>
      </c>
      <c r="D36" s="173">
        <v>0</v>
      </c>
      <c r="E36" s="174"/>
    </row>
    <row r="37" s="154" customFormat="1" ht="13.5" customHeight="1" spans="1:5">
      <c r="A37" s="172">
        <v>50499</v>
      </c>
      <c r="B37" s="172" t="s">
        <v>562</v>
      </c>
      <c r="C37" s="173">
        <v>0</v>
      </c>
      <c r="D37" s="173">
        <v>0</v>
      </c>
      <c r="E37" s="174"/>
    </row>
    <row r="38" s="156" customFormat="1" ht="13.5" customHeight="1" spans="1:5">
      <c r="A38" s="164">
        <v>505</v>
      </c>
      <c r="B38" s="164" t="s">
        <v>564</v>
      </c>
      <c r="C38" s="171">
        <v>123005</v>
      </c>
      <c r="D38" s="171">
        <v>120702</v>
      </c>
      <c r="E38" s="170">
        <f t="shared" si="0"/>
        <v>0.981277183854315</v>
      </c>
    </row>
    <row r="39" s="154" customFormat="1" ht="13.5" customHeight="1" spans="1:5">
      <c r="A39" s="172">
        <v>50501</v>
      </c>
      <c r="B39" s="172" t="s">
        <v>565</v>
      </c>
      <c r="C39" s="173">
        <v>119415</v>
      </c>
      <c r="D39" s="173">
        <v>113036</v>
      </c>
      <c r="E39" s="174">
        <f t="shared" si="0"/>
        <v>0.946581250261692</v>
      </c>
    </row>
    <row r="40" s="154" customFormat="1" ht="13.5" customHeight="1" spans="1:5">
      <c r="A40" s="172">
        <v>50502</v>
      </c>
      <c r="B40" s="172" t="s">
        <v>566</v>
      </c>
      <c r="C40" s="173">
        <v>3590</v>
      </c>
      <c r="D40" s="173">
        <v>7666</v>
      </c>
      <c r="E40" s="174">
        <f t="shared" si="0"/>
        <v>2.13537604456824</v>
      </c>
    </row>
    <row r="41" s="154" customFormat="1" ht="13.5" customHeight="1" spans="1:5">
      <c r="A41" s="172">
        <v>50599</v>
      </c>
      <c r="B41" s="172" t="s">
        <v>567</v>
      </c>
      <c r="C41" s="173">
        <v>0</v>
      </c>
      <c r="D41" s="173">
        <v>0</v>
      </c>
      <c r="E41" s="174"/>
    </row>
    <row r="42" s="156" customFormat="1" ht="13.5" customHeight="1" spans="1:5">
      <c r="A42" s="164">
        <v>506</v>
      </c>
      <c r="B42" s="164" t="s">
        <v>568</v>
      </c>
      <c r="C42" s="171">
        <v>348</v>
      </c>
      <c r="D42" s="171">
        <v>289</v>
      </c>
      <c r="E42" s="170">
        <f>D42/C42</f>
        <v>0.830459770114943</v>
      </c>
    </row>
    <row r="43" s="154" customFormat="1" ht="13.5" customHeight="1" spans="1:5">
      <c r="A43" s="172">
        <v>50601</v>
      </c>
      <c r="B43" s="172" t="s">
        <v>569</v>
      </c>
      <c r="C43" s="173">
        <v>348</v>
      </c>
      <c r="D43" s="173">
        <v>289</v>
      </c>
      <c r="E43" s="174">
        <f>D43/C43</f>
        <v>0.830459770114943</v>
      </c>
    </row>
    <row r="44" s="154" customFormat="1" ht="13.5" customHeight="1" spans="1:5">
      <c r="A44" s="172">
        <v>50602</v>
      </c>
      <c r="B44" s="172" t="s">
        <v>570</v>
      </c>
      <c r="C44" s="173">
        <v>0</v>
      </c>
      <c r="D44" s="173">
        <v>0</v>
      </c>
      <c r="E44" s="174"/>
    </row>
    <row r="45" s="156" customFormat="1" ht="13.5" customHeight="1" spans="1:5">
      <c r="A45" s="164">
        <v>507</v>
      </c>
      <c r="B45" s="164" t="s">
        <v>571</v>
      </c>
      <c r="C45" s="171">
        <v>0</v>
      </c>
      <c r="D45" s="171">
        <v>0</v>
      </c>
      <c r="E45" s="170"/>
    </row>
    <row r="46" s="154" customFormat="1" ht="13.5" customHeight="1" spans="1:5">
      <c r="A46" s="172">
        <v>50701</v>
      </c>
      <c r="B46" s="172" t="s">
        <v>572</v>
      </c>
      <c r="C46" s="173">
        <v>0</v>
      </c>
      <c r="D46" s="173">
        <v>0</v>
      </c>
      <c r="E46" s="174"/>
    </row>
    <row r="47" s="154" customFormat="1" ht="13.5" customHeight="1" spans="1:5">
      <c r="A47" s="172">
        <v>50702</v>
      </c>
      <c r="B47" s="172" t="s">
        <v>573</v>
      </c>
      <c r="C47" s="173">
        <v>0</v>
      </c>
      <c r="D47" s="173">
        <v>0</v>
      </c>
      <c r="E47" s="174"/>
    </row>
    <row r="48" s="154" customFormat="1" ht="13.5" customHeight="1" spans="1:5">
      <c r="A48" s="172">
        <v>50799</v>
      </c>
      <c r="B48" s="172" t="s">
        <v>574</v>
      </c>
      <c r="C48" s="173">
        <v>0</v>
      </c>
      <c r="D48" s="173">
        <v>0</v>
      </c>
      <c r="E48" s="174"/>
    </row>
    <row r="49" s="156" customFormat="1" ht="13.5" customHeight="1" spans="1:5">
      <c r="A49" s="164">
        <v>508</v>
      </c>
      <c r="B49" s="164" t="s">
        <v>575</v>
      </c>
      <c r="C49" s="171">
        <v>0</v>
      </c>
      <c r="D49" s="171">
        <v>0</v>
      </c>
      <c r="E49" s="170"/>
    </row>
    <row r="50" s="154" customFormat="1" ht="13.5" customHeight="1" spans="1:5">
      <c r="A50" s="172">
        <v>50801</v>
      </c>
      <c r="B50" s="172" t="s">
        <v>576</v>
      </c>
      <c r="C50" s="173">
        <v>0</v>
      </c>
      <c r="D50" s="173">
        <v>0</v>
      </c>
      <c r="E50" s="174"/>
    </row>
    <row r="51" s="154" customFormat="1" ht="13.5" customHeight="1" spans="1:5">
      <c r="A51" s="172">
        <v>50802</v>
      </c>
      <c r="B51" s="172" t="s">
        <v>577</v>
      </c>
      <c r="C51" s="173">
        <v>0</v>
      </c>
      <c r="D51" s="173">
        <v>0</v>
      </c>
      <c r="E51" s="174"/>
    </row>
    <row r="52" s="156" customFormat="1" ht="13.5" customHeight="1" spans="1:5">
      <c r="A52" s="164">
        <v>509</v>
      </c>
      <c r="B52" s="164" t="s">
        <v>578</v>
      </c>
      <c r="C52" s="171">
        <v>1006</v>
      </c>
      <c r="D52" s="171">
        <v>3146</v>
      </c>
      <c r="E52" s="170">
        <f>D52/C52</f>
        <v>3.1272365805169</v>
      </c>
    </row>
    <row r="53" s="154" customFormat="1" ht="13.5" customHeight="1" spans="1:5">
      <c r="A53" s="172">
        <v>50901</v>
      </c>
      <c r="B53" s="172" t="s">
        <v>579</v>
      </c>
      <c r="C53" s="173">
        <v>791</v>
      </c>
      <c r="D53" s="173">
        <v>1567</v>
      </c>
      <c r="E53" s="174">
        <f>D53/C53</f>
        <v>1.98103666245259</v>
      </c>
    </row>
    <row r="54" s="154" customFormat="1" ht="13.5" customHeight="1" spans="1:5">
      <c r="A54" s="172">
        <v>50902</v>
      </c>
      <c r="B54" s="172" t="s">
        <v>580</v>
      </c>
      <c r="C54" s="173">
        <v>0</v>
      </c>
      <c r="D54" s="173">
        <v>0</v>
      </c>
      <c r="E54" s="174"/>
    </row>
    <row r="55" s="154" customFormat="1" ht="13.5" customHeight="1" spans="1:5">
      <c r="A55" s="172">
        <v>50903</v>
      </c>
      <c r="B55" s="172" t="s">
        <v>581</v>
      </c>
      <c r="C55" s="173">
        <v>0</v>
      </c>
      <c r="D55" s="173">
        <v>0</v>
      </c>
      <c r="E55" s="174"/>
    </row>
    <row r="56" s="154" customFormat="1" ht="13.5" customHeight="1" spans="1:5">
      <c r="A56" s="172">
        <v>50905</v>
      </c>
      <c r="B56" s="172" t="s">
        <v>582</v>
      </c>
      <c r="C56" s="173">
        <v>215</v>
      </c>
      <c r="D56" s="173">
        <v>150</v>
      </c>
      <c r="E56" s="174">
        <f>D56/C56</f>
        <v>0.697674418604651</v>
      </c>
    </row>
    <row r="57" s="154" customFormat="1" ht="13.5" customHeight="1" spans="1:5">
      <c r="A57" s="172">
        <v>50999</v>
      </c>
      <c r="B57" s="172" t="s">
        <v>583</v>
      </c>
      <c r="C57" s="173">
        <v>0</v>
      </c>
      <c r="D57" s="173">
        <v>1429</v>
      </c>
      <c r="E57" s="174"/>
    </row>
    <row r="58" s="156" customFormat="1" ht="13.5" customHeight="1" spans="1:5">
      <c r="A58" s="164">
        <v>510</v>
      </c>
      <c r="B58" s="164" t="s">
        <v>584</v>
      </c>
      <c r="C58" s="171">
        <v>0</v>
      </c>
      <c r="D58" s="171">
        <v>0</v>
      </c>
      <c r="E58" s="170"/>
    </row>
    <row r="59" s="154" customFormat="1" ht="13.5" customHeight="1" spans="1:5">
      <c r="A59" s="172">
        <v>51002</v>
      </c>
      <c r="B59" s="172" t="s">
        <v>585</v>
      </c>
      <c r="C59" s="173">
        <v>0</v>
      </c>
      <c r="D59" s="173">
        <v>0</v>
      </c>
      <c r="E59" s="174"/>
    </row>
    <row r="60" s="154" customFormat="1" ht="13.5" customHeight="1" spans="1:5">
      <c r="A60" s="172">
        <v>51003</v>
      </c>
      <c r="B60" s="172" t="s">
        <v>586</v>
      </c>
      <c r="C60" s="173">
        <v>0</v>
      </c>
      <c r="D60" s="173">
        <v>0</v>
      </c>
      <c r="E60" s="174"/>
    </row>
    <row r="61" s="156" customFormat="1" ht="13.5" customHeight="1" spans="1:5">
      <c r="A61" s="164">
        <v>511</v>
      </c>
      <c r="B61" s="164" t="s">
        <v>587</v>
      </c>
      <c r="C61" s="171">
        <v>0</v>
      </c>
      <c r="D61" s="171">
        <v>0</v>
      </c>
      <c r="E61" s="170"/>
    </row>
    <row r="62" s="154" customFormat="1" ht="13.5" customHeight="1" spans="1:5">
      <c r="A62" s="172">
        <v>51101</v>
      </c>
      <c r="B62" s="172" t="s">
        <v>588</v>
      </c>
      <c r="C62" s="173">
        <v>0</v>
      </c>
      <c r="D62" s="173">
        <v>0</v>
      </c>
      <c r="E62" s="174"/>
    </row>
    <row r="63" s="154" customFormat="1" ht="13.5" customHeight="1" spans="1:5">
      <c r="A63" s="172">
        <v>51102</v>
      </c>
      <c r="B63" s="172" t="s">
        <v>589</v>
      </c>
      <c r="C63" s="173">
        <v>0</v>
      </c>
      <c r="D63" s="173">
        <v>0</v>
      </c>
      <c r="E63" s="174"/>
    </row>
    <row r="64" s="154" customFormat="1" ht="13.5" customHeight="1" spans="1:5">
      <c r="A64" s="172">
        <v>51103</v>
      </c>
      <c r="B64" s="172" t="s">
        <v>590</v>
      </c>
      <c r="C64" s="173">
        <v>0</v>
      </c>
      <c r="D64" s="173">
        <v>0</v>
      </c>
      <c r="E64" s="174"/>
    </row>
    <row r="65" s="154" customFormat="1" ht="13.5" customHeight="1" spans="1:5">
      <c r="A65" s="172">
        <v>51104</v>
      </c>
      <c r="B65" s="172" t="s">
        <v>591</v>
      </c>
      <c r="C65" s="173">
        <v>0</v>
      </c>
      <c r="D65" s="173">
        <v>0</v>
      </c>
      <c r="E65" s="174"/>
    </row>
    <row r="66" s="156" customFormat="1" ht="13.5" customHeight="1" spans="1:5">
      <c r="A66" s="164">
        <v>514</v>
      </c>
      <c r="B66" s="164" t="s">
        <v>592</v>
      </c>
      <c r="C66" s="171">
        <v>0</v>
      </c>
      <c r="D66" s="171">
        <v>0</v>
      </c>
      <c r="E66" s="170"/>
    </row>
    <row r="67" s="154" customFormat="1" ht="13.5" customHeight="1" spans="1:5">
      <c r="A67" s="172">
        <v>51401</v>
      </c>
      <c r="B67" s="172" t="s">
        <v>592</v>
      </c>
      <c r="C67" s="173">
        <v>0</v>
      </c>
      <c r="D67" s="173">
        <v>0</v>
      </c>
      <c r="E67" s="174"/>
    </row>
    <row r="68" s="156" customFormat="1" ht="13.5" customHeight="1" spans="1:5">
      <c r="A68" s="164">
        <v>599</v>
      </c>
      <c r="B68" s="164" t="s">
        <v>593</v>
      </c>
      <c r="C68" s="171">
        <v>0</v>
      </c>
      <c r="D68" s="171">
        <v>0</v>
      </c>
      <c r="E68" s="170"/>
    </row>
    <row r="69" s="154" customFormat="1" ht="13.5" customHeight="1" spans="1:5">
      <c r="A69" s="172">
        <v>59906</v>
      </c>
      <c r="B69" s="172" t="s">
        <v>594</v>
      </c>
      <c r="C69" s="173">
        <v>0</v>
      </c>
      <c r="D69" s="173">
        <v>0</v>
      </c>
      <c r="E69" s="174"/>
    </row>
    <row r="70" s="154" customFormat="1" ht="13.5" customHeight="1" spans="1:5">
      <c r="A70" s="172">
        <v>59907</v>
      </c>
      <c r="B70" s="172" t="s">
        <v>595</v>
      </c>
      <c r="C70" s="173">
        <v>0</v>
      </c>
      <c r="D70" s="173">
        <v>0</v>
      </c>
      <c r="E70" s="174"/>
    </row>
    <row r="71" s="154" customFormat="1" ht="13.5" customHeight="1" spans="1:5">
      <c r="A71" s="172">
        <v>59908</v>
      </c>
      <c r="B71" s="172" t="s">
        <v>596</v>
      </c>
      <c r="C71" s="173">
        <v>0</v>
      </c>
      <c r="D71" s="173">
        <v>0</v>
      </c>
      <c r="E71" s="174"/>
    </row>
    <row r="72" s="154" customFormat="1" ht="13.5" customHeight="1" spans="1:5">
      <c r="A72" s="172">
        <v>59999</v>
      </c>
      <c r="B72" s="172" t="s">
        <v>597</v>
      </c>
      <c r="C72" s="173">
        <v>0</v>
      </c>
      <c r="D72" s="173">
        <v>0</v>
      </c>
      <c r="E72" s="174"/>
    </row>
  </sheetData>
  <autoFilter xmlns:etc="http://www.wps.cn/officeDocument/2017/etCustomData" ref="A5:E72" etc:filterBottomFollowUsedRange="0">
    <extLst/>
  </autoFilter>
  <mergeCells count="6">
    <mergeCell ref="A2:E2"/>
    <mergeCell ref="A4:A5"/>
    <mergeCell ref="B4:B5"/>
    <mergeCell ref="C4:C5"/>
    <mergeCell ref="D4:D5"/>
    <mergeCell ref="E4:E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602"/>
  <sheetViews>
    <sheetView workbookViewId="0">
      <selection activeCell="G14" sqref="G14"/>
    </sheetView>
  </sheetViews>
  <sheetFormatPr defaultColWidth="9" defaultRowHeight="14.25"/>
  <cols>
    <col min="1" max="1" width="53.5" style="137" customWidth="1"/>
    <col min="2" max="2" width="28.75" style="137" customWidth="1"/>
    <col min="3" max="3" width="42.375" style="137" customWidth="1"/>
    <col min="4" max="4" width="26" style="137" customWidth="1"/>
    <col min="5" max="16384" width="9" style="137"/>
  </cols>
  <sheetData>
    <row r="1" s="137" customFormat="1" spans="1:1">
      <c r="A1" s="140" t="s">
        <v>598</v>
      </c>
    </row>
    <row r="2" s="138" customFormat="1" ht="26.25" spans="1:4">
      <c r="A2" s="141" t="s">
        <v>599</v>
      </c>
      <c r="B2" s="141"/>
      <c r="C2" s="141"/>
      <c r="D2" s="141"/>
    </row>
    <row r="3" s="138" customFormat="1" spans="1:4">
      <c r="A3" s="142"/>
      <c r="B3" s="142"/>
      <c r="C3" s="142"/>
      <c r="D3" s="143" t="s">
        <v>21</v>
      </c>
    </row>
    <row r="4" s="137" customFormat="1" ht="20.25" customHeight="1" spans="1:4">
      <c r="A4" s="144" t="s">
        <v>436</v>
      </c>
      <c r="B4" s="144"/>
      <c r="C4" s="145" t="s">
        <v>437</v>
      </c>
      <c r="D4" s="146"/>
    </row>
    <row r="5" s="137" customFormat="1" ht="21.95" customHeight="1" spans="1:4">
      <c r="A5" s="144" t="s">
        <v>22</v>
      </c>
      <c r="B5" s="144" t="s">
        <v>441</v>
      </c>
      <c r="C5" s="144" t="s">
        <v>536</v>
      </c>
      <c r="D5" s="144" t="s">
        <v>441</v>
      </c>
    </row>
    <row r="6" s="137" customFormat="1" ht="16.5" customHeight="1" spans="1:4">
      <c r="A6" s="147" t="s">
        <v>600</v>
      </c>
      <c r="B6" s="148">
        <f>SUM(B7:B12)</f>
        <v>9790</v>
      </c>
      <c r="C6" s="149"/>
      <c r="D6" s="149"/>
    </row>
    <row r="7" s="137" customFormat="1" ht="16.5" customHeight="1" spans="1:4">
      <c r="A7" s="150" t="s">
        <v>601</v>
      </c>
      <c r="B7" s="148">
        <v>718</v>
      </c>
      <c r="C7" s="149"/>
      <c r="D7" s="149"/>
    </row>
    <row r="8" s="137" customFormat="1" ht="16.5" customHeight="1" spans="1:4">
      <c r="A8" s="150" t="s">
        <v>602</v>
      </c>
      <c r="B8" s="148">
        <v>435</v>
      </c>
      <c r="C8" s="149"/>
      <c r="D8" s="149"/>
    </row>
    <row r="9" s="137" customFormat="1" ht="16.5" customHeight="1" spans="1:4">
      <c r="A9" s="150" t="s">
        <v>603</v>
      </c>
      <c r="B9" s="148">
        <v>5233</v>
      </c>
      <c r="C9" s="149"/>
      <c r="D9" s="149"/>
    </row>
    <row r="10" s="137" customFormat="1" ht="16.5" customHeight="1" spans="1:4">
      <c r="A10" s="150" t="s">
        <v>604</v>
      </c>
      <c r="B10" s="149">
        <v>12</v>
      </c>
      <c r="C10" s="149"/>
      <c r="D10" s="149"/>
    </row>
    <row r="11" s="137" customFormat="1" ht="16.5" customHeight="1" spans="1:4">
      <c r="A11" s="150" t="s">
        <v>605</v>
      </c>
      <c r="B11" s="149">
        <v>3392</v>
      </c>
      <c r="C11" s="149"/>
      <c r="D11" s="149"/>
    </row>
    <row r="12" s="137" customFormat="1" ht="16.5" customHeight="1" spans="1:4">
      <c r="A12" s="150" t="s">
        <v>606</v>
      </c>
      <c r="B12" s="149"/>
      <c r="C12" s="149"/>
      <c r="D12" s="149"/>
    </row>
    <row r="13" s="137" customFormat="1" ht="16.5" customHeight="1" spans="1:4">
      <c r="A13" s="147" t="s">
        <v>607</v>
      </c>
      <c r="B13" s="148">
        <f>SUM(B14:B34)</f>
        <v>176940</v>
      </c>
      <c r="C13" s="147" t="s">
        <v>608</v>
      </c>
      <c r="D13" s="148"/>
    </row>
    <row r="14" s="137" customFormat="1" ht="16.5" customHeight="1" spans="1:4">
      <c r="A14" s="150" t="s">
        <v>609</v>
      </c>
      <c r="B14" s="148">
        <v>1253</v>
      </c>
      <c r="C14" s="149" t="s">
        <v>610</v>
      </c>
      <c r="D14" s="148"/>
    </row>
    <row r="15" s="137" customFormat="1" ht="16.5" customHeight="1" spans="1:4">
      <c r="A15" s="151" t="s">
        <v>611</v>
      </c>
      <c r="B15" s="148">
        <v>106727</v>
      </c>
      <c r="C15" s="149" t="s">
        <v>612</v>
      </c>
      <c r="D15" s="148"/>
    </row>
    <row r="16" s="137" customFormat="1" ht="16.5" customHeight="1" spans="1:4">
      <c r="A16" s="148" t="s">
        <v>613</v>
      </c>
      <c r="B16" s="148">
        <v>25470</v>
      </c>
      <c r="C16" s="149" t="s">
        <v>614</v>
      </c>
      <c r="D16" s="148"/>
    </row>
    <row r="17" s="137" customFormat="1" ht="16.5" customHeight="1" spans="1:4">
      <c r="A17" s="148" t="s">
        <v>615</v>
      </c>
      <c r="B17" s="148">
        <v>5761</v>
      </c>
      <c r="C17" s="149" t="s">
        <v>616</v>
      </c>
      <c r="D17" s="148"/>
    </row>
    <row r="18" s="137" customFormat="1" ht="16.5" customHeight="1" spans="1:4">
      <c r="A18" s="148" t="s">
        <v>617</v>
      </c>
      <c r="B18" s="148"/>
      <c r="C18" s="149" t="s">
        <v>214</v>
      </c>
      <c r="D18" s="148"/>
    </row>
    <row r="19" s="137" customFormat="1" ht="16.5" customHeight="1" spans="1:4">
      <c r="A19" s="148" t="s">
        <v>618</v>
      </c>
      <c r="B19" s="148">
        <v>2332</v>
      </c>
      <c r="C19" s="149" t="s">
        <v>220</v>
      </c>
      <c r="D19" s="148"/>
    </row>
    <row r="20" s="137" customFormat="1" ht="16.5" customHeight="1" spans="1:4">
      <c r="A20" s="148" t="s">
        <v>619</v>
      </c>
      <c r="B20" s="148">
        <v>431</v>
      </c>
      <c r="C20" s="149" t="s">
        <v>228</v>
      </c>
      <c r="D20" s="148"/>
    </row>
    <row r="21" s="137" customFormat="1" ht="16.5" customHeight="1" spans="1:4">
      <c r="A21" s="148" t="s">
        <v>620</v>
      </c>
      <c r="B21" s="148">
        <v>19584</v>
      </c>
      <c r="C21" s="149" t="s">
        <v>231</v>
      </c>
      <c r="D21" s="148"/>
    </row>
    <row r="22" s="137" customFormat="1" ht="16.5" customHeight="1" spans="1:4">
      <c r="A22" s="152" t="s">
        <v>621</v>
      </c>
      <c r="B22" s="152">
        <v>1372</v>
      </c>
      <c r="C22" s="149" t="s">
        <v>233</v>
      </c>
      <c r="D22" s="148"/>
    </row>
    <row r="23" s="137" customFormat="1" ht="16.5" customHeight="1" spans="1:4">
      <c r="A23" s="148" t="s">
        <v>622</v>
      </c>
      <c r="B23" s="148"/>
      <c r="C23" s="149" t="s">
        <v>259</v>
      </c>
      <c r="D23" s="148"/>
    </row>
    <row r="24" s="137" customFormat="1" ht="16.5" customHeight="1" spans="1:4">
      <c r="A24" s="148" t="s">
        <v>623</v>
      </c>
      <c r="B24" s="148"/>
      <c r="C24" s="149" t="s">
        <v>260</v>
      </c>
      <c r="D24" s="148"/>
    </row>
    <row r="25" s="137" customFormat="1" ht="16.5" customHeight="1" spans="1:4">
      <c r="A25" s="151" t="s">
        <v>624</v>
      </c>
      <c r="B25" s="151"/>
      <c r="C25" s="149" t="s">
        <v>271</v>
      </c>
      <c r="D25" s="148"/>
    </row>
    <row r="26" s="137" customFormat="1" ht="16.5" customHeight="1" spans="1:4">
      <c r="A26" s="151" t="s">
        <v>625</v>
      </c>
      <c r="B26" s="151">
        <v>8962</v>
      </c>
      <c r="C26" s="149" t="s">
        <v>273</v>
      </c>
      <c r="D26" s="148"/>
    </row>
    <row r="27" s="137" customFormat="1" ht="16.5" customHeight="1" spans="1:4">
      <c r="A27" s="148" t="s">
        <v>626</v>
      </c>
      <c r="B27" s="148">
        <v>39</v>
      </c>
      <c r="C27" s="149" t="s">
        <v>277</v>
      </c>
      <c r="D27" s="148"/>
    </row>
    <row r="28" s="137" customFormat="1" ht="16.5" customHeight="1" spans="1:4">
      <c r="A28" s="148" t="s">
        <v>627</v>
      </c>
      <c r="B28" s="148"/>
      <c r="C28" s="149" t="s">
        <v>278</v>
      </c>
      <c r="D28" s="148"/>
    </row>
    <row r="29" s="137" customFormat="1" ht="16.5" customHeight="1" spans="1:4">
      <c r="A29" s="148" t="s">
        <v>628</v>
      </c>
      <c r="B29" s="148"/>
      <c r="C29" s="149" t="s">
        <v>629</v>
      </c>
      <c r="D29" s="148"/>
    </row>
    <row r="30" s="137" customFormat="1" ht="16.5" customHeight="1" spans="1:4">
      <c r="A30" s="148" t="s">
        <v>630</v>
      </c>
      <c r="B30" s="148"/>
      <c r="C30" s="149" t="s">
        <v>282</v>
      </c>
      <c r="D30" s="149"/>
    </row>
    <row r="31" s="137" customFormat="1" ht="16.5" customHeight="1" spans="1:4">
      <c r="A31" s="148" t="s">
        <v>631</v>
      </c>
      <c r="B31" s="148">
        <v>5009</v>
      </c>
      <c r="C31" s="149" t="s">
        <v>632</v>
      </c>
      <c r="D31" s="148"/>
    </row>
    <row r="32" s="137" customFormat="1" ht="16.5" customHeight="1" spans="1:4">
      <c r="A32" s="148" t="s">
        <v>633</v>
      </c>
      <c r="B32" s="148"/>
      <c r="C32" s="149" t="s">
        <v>293</v>
      </c>
      <c r="D32" s="148"/>
    </row>
    <row r="33" s="137" customFormat="1" ht="16.5" customHeight="1" spans="1:4">
      <c r="A33" s="148" t="s">
        <v>634</v>
      </c>
      <c r="B33" s="148"/>
      <c r="C33" s="149" t="s">
        <v>397</v>
      </c>
      <c r="D33" s="148"/>
    </row>
    <row r="34" s="137" customFormat="1" ht="16.5" customHeight="1" spans="1:4">
      <c r="A34" s="148" t="s">
        <v>635</v>
      </c>
      <c r="B34" s="148"/>
      <c r="C34" s="149" t="s">
        <v>154</v>
      </c>
      <c r="D34" s="148"/>
    </row>
    <row r="35" s="137" customFormat="1" ht="16.5" customHeight="1" spans="1:4">
      <c r="A35" s="148" t="s">
        <v>636</v>
      </c>
      <c r="B35" s="149">
        <v>667</v>
      </c>
      <c r="C35" s="149" t="s">
        <v>330</v>
      </c>
      <c r="D35" s="148"/>
    </row>
    <row r="36" s="137" customFormat="1" ht="16.5" customHeight="1" spans="1:4">
      <c r="A36" s="148"/>
      <c r="B36" s="149"/>
      <c r="C36" s="149" t="s">
        <v>637</v>
      </c>
      <c r="D36" s="148"/>
    </row>
    <row r="37" s="137" customFormat="1" ht="16.5" customHeight="1" spans="1:4">
      <c r="A37" s="148"/>
      <c r="B37" s="149"/>
      <c r="C37" s="149" t="s">
        <v>348</v>
      </c>
      <c r="D37" s="148"/>
    </row>
    <row r="38" s="137" customFormat="1" ht="16.5" customHeight="1" spans="1:4">
      <c r="A38" s="148"/>
      <c r="B38" s="149"/>
      <c r="C38" s="149" t="s">
        <v>638</v>
      </c>
      <c r="D38" s="148"/>
    </row>
    <row r="39" s="137" customFormat="1" ht="16.5" customHeight="1" spans="1:4">
      <c r="A39" s="148"/>
      <c r="B39" s="149"/>
      <c r="C39" s="149" t="s">
        <v>351</v>
      </c>
      <c r="D39" s="148"/>
    </row>
    <row r="40" s="137" customFormat="1" ht="16.5" customHeight="1" spans="1:4">
      <c r="A40" s="148"/>
      <c r="B40" s="149"/>
      <c r="C40" s="149" t="s">
        <v>355</v>
      </c>
      <c r="D40" s="148"/>
    </row>
    <row r="41" s="137" customFormat="1" ht="16.5" customHeight="1" spans="1:4">
      <c r="A41" s="148"/>
      <c r="B41" s="149"/>
      <c r="C41" s="149" t="s">
        <v>639</v>
      </c>
      <c r="D41" s="148"/>
    </row>
    <row r="42" s="137" customFormat="1" ht="16.5" customHeight="1" spans="1:4">
      <c r="A42" s="148"/>
      <c r="B42" s="149"/>
      <c r="C42" s="149" t="s">
        <v>640</v>
      </c>
      <c r="D42" s="148"/>
    </row>
    <row r="43" s="137" customFormat="1" ht="16.5" customHeight="1" spans="1:4">
      <c r="A43" s="147" t="s">
        <v>641</v>
      </c>
      <c r="B43" s="148">
        <f>SUM(B44:B63)</f>
        <v>3466</v>
      </c>
      <c r="C43" s="147" t="s">
        <v>642</v>
      </c>
      <c r="D43" s="148">
        <f>SUM(D44:D63)</f>
        <v>0</v>
      </c>
    </row>
    <row r="44" s="137" customFormat="1" ht="16.5" customHeight="1" spans="1:4">
      <c r="A44" s="148" t="s">
        <v>643</v>
      </c>
      <c r="B44" s="148"/>
      <c r="C44" s="148" t="s">
        <v>644</v>
      </c>
      <c r="D44" s="148"/>
    </row>
    <row r="45" s="137" customFormat="1" ht="16.5" customHeight="1" spans="1:4">
      <c r="A45" s="148" t="s">
        <v>645</v>
      </c>
      <c r="B45" s="148"/>
      <c r="C45" s="148" t="s">
        <v>241</v>
      </c>
      <c r="D45" s="148"/>
    </row>
    <row r="46" s="137" customFormat="1" ht="16.5" customHeight="1" spans="1:4">
      <c r="A46" s="148" t="s">
        <v>646</v>
      </c>
      <c r="B46" s="148"/>
      <c r="C46" s="148" t="s">
        <v>277</v>
      </c>
      <c r="D46" s="148"/>
    </row>
    <row r="47" s="137" customFormat="1" ht="16.5" customHeight="1" spans="1:4">
      <c r="A47" s="148" t="s">
        <v>647</v>
      </c>
      <c r="B47" s="148"/>
      <c r="C47" s="148" t="s">
        <v>648</v>
      </c>
      <c r="D47" s="148"/>
    </row>
    <row r="48" s="137" customFormat="1" ht="16.5" customHeight="1" spans="1:4">
      <c r="A48" s="148" t="s">
        <v>649</v>
      </c>
      <c r="B48" s="148"/>
      <c r="C48" s="148" t="s">
        <v>231</v>
      </c>
      <c r="D48" s="148"/>
    </row>
    <row r="49" s="137" customFormat="1" ht="16.5" customHeight="1" spans="1:4">
      <c r="A49" s="148" t="s">
        <v>650</v>
      </c>
      <c r="B49" s="148"/>
      <c r="C49" s="148" t="s">
        <v>232</v>
      </c>
      <c r="D49" s="148"/>
    </row>
    <row r="50" s="137" customFormat="1" ht="16.5" customHeight="1" spans="1:4">
      <c r="A50" s="148" t="s">
        <v>651</v>
      </c>
      <c r="B50" s="148"/>
      <c r="C50" s="148" t="s">
        <v>233</v>
      </c>
      <c r="D50" s="148"/>
    </row>
    <row r="51" s="137" customFormat="1" ht="16.5" customHeight="1" spans="1:4">
      <c r="A51" s="148" t="s">
        <v>652</v>
      </c>
      <c r="B51" s="148"/>
      <c r="C51" s="148" t="s">
        <v>397</v>
      </c>
      <c r="D51" s="148"/>
    </row>
    <row r="52" s="137" customFormat="1" ht="16.5" customHeight="1" spans="1:4">
      <c r="A52" s="148" t="s">
        <v>653</v>
      </c>
      <c r="B52" s="148"/>
      <c r="C52" s="148" t="s">
        <v>654</v>
      </c>
      <c r="D52" s="148"/>
    </row>
    <row r="53" s="137" customFormat="1" ht="16.5" customHeight="1" spans="1:4">
      <c r="A53" s="148" t="s">
        <v>655</v>
      </c>
      <c r="B53" s="148"/>
      <c r="C53" s="148" t="s">
        <v>245</v>
      </c>
      <c r="D53" s="148"/>
    </row>
    <row r="54" s="137" customFormat="1" ht="16.5" customHeight="1" spans="1:4">
      <c r="A54" s="148" t="s">
        <v>656</v>
      </c>
      <c r="B54" s="148"/>
      <c r="C54" s="148" t="s">
        <v>271</v>
      </c>
      <c r="D54" s="148"/>
    </row>
    <row r="55" s="137" customFormat="1" ht="16.5" customHeight="1" spans="1:4">
      <c r="A55" s="148" t="s">
        <v>657</v>
      </c>
      <c r="B55" s="148">
        <v>880</v>
      </c>
      <c r="C55" s="148" t="s">
        <v>273</v>
      </c>
      <c r="D55" s="148"/>
    </row>
    <row r="56" s="137" customFormat="1" ht="16.5" customHeight="1" spans="1:4">
      <c r="A56" s="148" t="s">
        <v>658</v>
      </c>
      <c r="B56" s="149">
        <v>2586</v>
      </c>
      <c r="C56" s="148" t="s">
        <v>220</v>
      </c>
      <c r="D56" s="148"/>
    </row>
    <row r="57" s="137" customFormat="1" ht="16.5" customHeight="1" spans="1:4">
      <c r="A57" s="148" t="s">
        <v>659</v>
      </c>
      <c r="B57" s="149"/>
      <c r="C57" s="148" t="s">
        <v>660</v>
      </c>
      <c r="D57" s="148"/>
    </row>
    <row r="58" s="137" customFormat="1" ht="16.5" customHeight="1" spans="1:4">
      <c r="A58" s="148" t="s">
        <v>661</v>
      </c>
      <c r="B58" s="149"/>
      <c r="C58" s="148" t="s">
        <v>265</v>
      </c>
      <c r="D58" s="148"/>
    </row>
    <row r="59" s="137" customFormat="1" ht="16.5" customHeight="1" spans="1:4">
      <c r="A59" s="148" t="s">
        <v>662</v>
      </c>
      <c r="B59" s="149"/>
      <c r="C59" s="149" t="s">
        <v>228</v>
      </c>
      <c r="D59" s="148"/>
    </row>
    <row r="60" s="137" customFormat="1" ht="16.5" customHeight="1" spans="1:4">
      <c r="A60" s="148" t="s">
        <v>663</v>
      </c>
      <c r="B60" s="149"/>
      <c r="C60" s="149" t="s">
        <v>348</v>
      </c>
      <c r="D60" s="148"/>
    </row>
    <row r="61" s="137" customFormat="1" ht="16.5" customHeight="1" spans="1:4">
      <c r="A61" s="148" t="s">
        <v>664</v>
      </c>
      <c r="B61" s="149"/>
      <c r="C61" s="149" t="s">
        <v>665</v>
      </c>
      <c r="D61" s="148"/>
    </row>
    <row r="62" s="137" customFormat="1" ht="16.5" customHeight="1" spans="1:4">
      <c r="A62" s="148" t="s">
        <v>666</v>
      </c>
      <c r="B62" s="149"/>
      <c r="C62" s="149" t="s">
        <v>667</v>
      </c>
      <c r="D62" s="148"/>
    </row>
    <row r="63" s="137" customFormat="1" ht="16.5" customHeight="1" spans="1:4">
      <c r="A63" s="153" t="s">
        <v>668</v>
      </c>
      <c r="B63" s="149"/>
      <c r="C63" s="149" t="s">
        <v>669</v>
      </c>
      <c r="D63" s="148"/>
    </row>
    <row r="64" s="139" customFormat="1" spans="1:28">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row>
    <row r="65" s="139" customFormat="1" spans="1:28">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row>
    <row r="66" s="139" customFormat="1" spans="1:28">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row>
    <row r="67" s="139" customFormat="1" spans="1:28">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row>
    <row r="68" s="139" customFormat="1" spans="1:28">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row>
    <row r="69" s="139" customFormat="1" spans="1:28">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row>
    <row r="70" s="139" customFormat="1" spans="1:28">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row>
    <row r="71" s="139" customFormat="1" spans="1:28">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row>
    <row r="72" s="139" customFormat="1" spans="1:28">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row>
    <row r="73" s="139" customFormat="1" spans="1:28">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row>
    <row r="74" s="139" customFormat="1" spans="1:28">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row>
    <row r="75" s="139" customFormat="1" spans="1:28">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row>
    <row r="76" s="139" customFormat="1" spans="1:28">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row>
    <row r="77" s="139" customFormat="1" spans="1:28">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row>
    <row r="78" s="139" customFormat="1" spans="1:28">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row>
    <row r="79" s="139" customFormat="1" spans="1:28">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row>
    <row r="80" s="139" customFormat="1" spans="1:28">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row>
    <row r="81" s="139" customFormat="1" spans="1:28">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row>
    <row r="82" s="139" customFormat="1" spans="1:28">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row>
    <row r="83" s="139" customFormat="1" spans="1:28">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row>
    <row r="84" s="139" customFormat="1" spans="1:28">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row>
    <row r="85" s="139" customFormat="1" spans="1:28">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row>
    <row r="86" s="139" customFormat="1" spans="1:28">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row>
    <row r="87" s="139" customFormat="1" spans="1:28">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row>
    <row r="88" s="139" customFormat="1" spans="1:28">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row>
    <row r="89" s="139" customFormat="1" spans="1:28">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row>
    <row r="90" s="139" customFormat="1" spans="1:28">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row>
    <row r="91" s="139" customFormat="1" spans="1:28">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row>
    <row r="92" s="139" customFormat="1" spans="1:28">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row>
    <row r="93" s="139" customFormat="1" spans="1:28">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row>
    <row r="94" s="139" customFormat="1" spans="1:28">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row>
    <row r="95" s="139" customFormat="1" spans="1:28">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row>
    <row r="96" s="139" customFormat="1" spans="1:28">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row>
    <row r="97" s="139" customFormat="1" spans="1:28">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row>
    <row r="98" s="139" customFormat="1" spans="1:28">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row>
    <row r="99" s="139" customFormat="1" spans="1:28">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row>
    <row r="100" s="139" customFormat="1" spans="1:28">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row>
    <row r="101" s="139" customFormat="1" spans="1:28">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row>
    <row r="102" s="139" customFormat="1" spans="1:28">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row>
    <row r="103" s="139" customFormat="1" spans="1:28">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row>
    <row r="104" s="139" customFormat="1" spans="1:28">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row>
    <row r="105" s="139" customFormat="1" spans="1:28">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row>
    <row r="106" s="139" customFormat="1" spans="1:28">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row>
    <row r="107" s="139" customFormat="1" spans="1:28">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row>
    <row r="108" s="139" customFormat="1" spans="1:28">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row>
    <row r="109" s="139" customFormat="1" spans="1:28">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row>
    <row r="110" s="139" customFormat="1" spans="1:28">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row>
    <row r="111" s="139" customFormat="1" spans="1:28">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row>
    <row r="112" s="139" customFormat="1" spans="1:28">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row>
    <row r="113" s="139" customFormat="1" spans="1:28">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row>
    <row r="114" s="139" customFormat="1" spans="1:28">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row>
    <row r="115" s="139" customFormat="1" spans="1:28">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row>
    <row r="116" s="139" customFormat="1" spans="1:28">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row>
    <row r="117" s="139" customFormat="1" spans="1:28">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row>
    <row r="118" s="139" customFormat="1" spans="1:28">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row>
    <row r="119" s="139" customFormat="1" spans="1:28">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row>
    <row r="120" s="139" customFormat="1" spans="1:28">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row>
    <row r="121" s="139" customFormat="1" spans="1:28">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row>
    <row r="122" s="139" customFormat="1" spans="1:28">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row>
    <row r="123" s="139" customFormat="1" spans="1:28">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row>
    <row r="124" s="139" customFormat="1" spans="1:28">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row>
    <row r="125" s="139" customFormat="1" spans="1:28">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row>
    <row r="126" s="139" customFormat="1" spans="1:28">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row>
    <row r="127" s="139" customFormat="1" spans="1:28">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row>
    <row r="128" s="139" customFormat="1" spans="1:28">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row>
    <row r="129" s="139" customFormat="1" spans="1:28">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row>
    <row r="130" s="139" customFormat="1" spans="1:28">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row>
    <row r="131" s="139" customFormat="1" spans="1:28">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row>
    <row r="132" s="139" customFormat="1" spans="1:28">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row>
    <row r="133" s="139" customFormat="1" spans="1:28">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row>
    <row r="134" s="139" customFormat="1" spans="1:28">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row>
    <row r="135" s="139" customFormat="1" spans="1:28">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row>
    <row r="136" s="139" customFormat="1" spans="1:28">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row>
    <row r="137" s="139" customFormat="1" spans="1:28">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row>
    <row r="138" s="139" customFormat="1" spans="1:28">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row>
    <row r="139" s="139" customFormat="1" spans="1:28">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row>
    <row r="140" s="139" customFormat="1" spans="1:28">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row>
    <row r="141" s="139" customFormat="1" spans="1:28">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row>
    <row r="142" s="139" customFormat="1" spans="1:28">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row>
    <row r="143" s="139" customFormat="1" spans="1:28">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row>
    <row r="144" s="139" customFormat="1" spans="1:28">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row>
    <row r="145" s="139" customFormat="1" spans="1:28">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row>
    <row r="146" s="139" customFormat="1" spans="1:28">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row>
    <row r="147" s="139" customFormat="1" spans="1:28">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row>
    <row r="148" s="139" customFormat="1" spans="1:28">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row>
    <row r="149" s="139" customFormat="1" spans="1:28">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row>
    <row r="150" s="139" customFormat="1" spans="1:28">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row>
    <row r="151" s="139" customFormat="1" spans="1:28">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row>
    <row r="152" s="139" customFormat="1" spans="1:28">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row>
    <row r="153" s="139" customFormat="1" spans="1:28">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row>
    <row r="154" s="139" customFormat="1" spans="1:28">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row>
    <row r="155" s="139" customFormat="1" spans="1:28">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row>
    <row r="156" s="139" customFormat="1" spans="1:28">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row>
    <row r="157" s="139" customFormat="1" spans="1:28">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row>
    <row r="158" s="139" customFormat="1" spans="1:28">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row>
    <row r="159" s="139" customFormat="1" spans="1:28">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row>
    <row r="160" s="139" customFormat="1" spans="1:28">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row>
    <row r="161" s="139" customFormat="1" spans="1:28">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row>
    <row r="162" s="139" customFormat="1" spans="1:28">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row>
    <row r="163" s="139" customFormat="1" spans="1:28">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row>
    <row r="164" s="139" customFormat="1" spans="1:28">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row>
    <row r="165" s="139" customFormat="1" spans="1:28">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row>
    <row r="166" s="139" customFormat="1" spans="1:28">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row>
    <row r="167" s="139" customFormat="1" spans="1:28">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row>
    <row r="168" s="139" customFormat="1" spans="1:28">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row>
    <row r="169" s="139" customFormat="1" spans="1:28">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row>
    <row r="170" s="139" customFormat="1" spans="1:28">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row>
    <row r="171" s="139" customFormat="1" spans="1:28">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row>
    <row r="172" s="139" customFormat="1" spans="1:28">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row>
    <row r="173" s="139" customFormat="1" spans="1:28">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row>
    <row r="174" s="139" customFormat="1" spans="1:28">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row>
    <row r="175" s="139" customFormat="1" spans="1:28">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row>
    <row r="176" s="139" customFormat="1" spans="1:28">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row>
    <row r="177" s="139" customFormat="1" spans="1:28">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row>
    <row r="178" s="139" customFormat="1" spans="1:28">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row>
    <row r="179" s="139" customFormat="1" spans="1:28">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row>
    <row r="180" s="139" customFormat="1" spans="1:28">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row>
    <row r="181" s="139" customFormat="1" spans="1:28">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row>
    <row r="182" s="139" customFormat="1" spans="1:28">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row>
    <row r="183" s="139" customFormat="1" spans="1:28">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row>
    <row r="184" s="139" customFormat="1" spans="1:28">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row>
    <row r="185" s="139" customFormat="1" spans="1:28">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row>
    <row r="186" s="139" customFormat="1" spans="1:28">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row>
    <row r="187" s="139" customFormat="1" spans="1:28">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row>
    <row r="188" s="139" customFormat="1" spans="1:28">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row>
    <row r="189" s="139" customFormat="1" spans="1:28">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row>
    <row r="190" s="139" customFormat="1" spans="1:28">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row>
    <row r="191" s="139" customFormat="1" spans="1:28">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row>
    <row r="192" s="139" customFormat="1" spans="1:28">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row>
    <row r="193" s="139" customFormat="1" spans="1:28">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row>
    <row r="194" s="139" customFormat="1" spans="1:28">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row>
    <row r="195" s="139" customFormat="1" spans="1:28">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row>
    <row r="196" s="139" customFormat="1" spans="1:28">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row>
    <row r="197" s="139" customFormat="1" spans="1:28">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row>
    <row r="198" s="139" customFormat="1" spans="1:28">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row>
    <row r="199" s="139" customFormat="1" spans="1:28">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row>
    <row r="200" s="139" customFormat="1" spans="1:28">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row>
    <row r="201" s="139" customFormat="1" spans="1:28">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row>
    <row r="202" s="139" customFormat="1" spans="1:28">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row>
    <row r="203" s="139" customFormat="1" spans="1:28">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row>
    <row r="204" s="139" customFormat="1" spans="1:28">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row>
    <row r="205" s="139" customFormat="1" spans="1:28">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row>
    <row r="206" s="139" customFormat="1" spans="1:28">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row>
    <row r="207" s="139" customFormat="1" spans="1:28">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row>
    <row r="208" s="139" customFormat="1" spans="1:28">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row>
    <row r="209" s="139" customFormat="1" spans="1:28">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row>
    <row r="210" s="139" customFormat="1" spans="1:28">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row>
    <row r="211" s="139" customFormat="1" spans="1:28">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row>
    <row r="212" s="139" customFormat="1" spans="1:28">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row>
    <row r="213" s="139" customFormat="1" spans="1:28">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row>
    <row r="214" s="139" customFormat="1" spans="1:28">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row>
    <row r="215" s="139" customFormat="1" spans="1:28">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row>
    <row r="216" s="139" customFormat="1" spans="1:28">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row>
    <row r="217" s="139" customFormat="1" spans="1:28">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row>
    <row r="218" s="139" customFormat="1" spans="1:28">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row>
    <row r="219" s="139" customFormat="1" spans="1:28">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row>
    <row r="220" s="139" customFormat="1" spans="1:28">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row>
    <row r="221" s="139" customFormat="1" spans="1:28">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row>
    <row r="222" s="139" customFormat="1" spans="1:28">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row>
    <row r="223" s="139" customFormat="1" spans="1:28">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row>
    <row r="224" s="139" customFormat="1" spans="1:28">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row>
    <row r="225" s="139" customFormat="1" spans="1:28">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row>
    <row r="226" s="139" customFormat="1" spans="1:28">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row>
    <row r="227" s="139" customFormat="1" spans="1:28">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row>
    <row r="228" s="139" customFormat="1" spans="1:28">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row>
    <row r="229" s="139" customFormat="1" spans="1:28">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row>
    <row r="230" s="139" customFormat="1" spans="1:28">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row>
    <row r="231" s="139" customFormat="1" spans="1:28">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row>
    <row r="232" s="139" customFormat="1" spans="1:28">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row>
    <row r="233" s="139" customFormat="1" spans="1:28">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row>
    <row r="234" s="139" customFormat="1" spans="1:28">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row>
    <row r="235" s="139" customFormat="1" spans="1:28">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row>
    <row r="236" s="139" customFormat="1" spans="1:28">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row>
    <row r="237" s="139" customFormat="1" spans="1:28">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row>
    <row r="238" s="139" customFormat="1" spans="1:28">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row>
    <row r="239" s="139" customFormat="1" spans="1:28">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row>
    <row r="240" s="139" customFormat="1" spans="1:28">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row>
    <row r="241" s="139" customFormat="1" spans="1:28">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row>
    <row r="242" s="139" customFormat="1" spans="1:28">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row>
    <row r="243" s="139" customFormat="1" spans="1:28">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row>
    <row r="244" s="139" customFormat="1" spans="1:28">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row>
    <row r="245" s="139" customFormat="1" spans="1:28">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row>
    <row r="246" s="139" customFormat="1" spans="1:28">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row>
    <row r="247" s="139" customFormat="1" spans="1:28">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row>
    <row r="248" s="139" customFormat="1" spans="1:28">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row>
    <row r="249" s="139" customFormat="1" spans="1:28">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row>
    <row r="250" s="139" customFormat="1" spans="1:28">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row>
    <row r="251" s="139" customFormat="1" spans="1:28">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row>
    <row r="252" s="139" customFormat="1" spans="1:28">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row>
    <row r="253" s="139" customFormat="1" spans="1:28">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row>
    <row r="254" s="139" customFormat="1" spans="1:28">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row>
    <row r="255" s="139" customFormat="1" spans="1:28">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row>
    <row r="256" s="139" customFormat="1" spans="1:28">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row>
    <row r="257" s="139" customFormat="1" spans="1:28">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row>
    <row r="258" s="139" customFormat="1" spans="1:28">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row>
    <row r="259" s="139" customFormat="1" spans="1:28">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row>
    <row r="260" s="139" customFormat="1" spans="1:28">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row>
    <row r="261" s="139" customFormat="1" spans="1:28">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row>
    <row r="262" s="139" customFormat="1" spans="1:28">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row>
    <row r="263" s="139" customFormat="1" spans="1:28">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row>
    <row r="264" s="139" customFormat="1" spans="1:28">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row>
    <row r="265" s="139" customFormat="1" spans="1:28">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row>
    <row r="266" s="139" customFormat="1" spans="1:28">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row>
    <row r="267" s="139" customFormat="1" spans="1:28">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row>
    <row r="268" s="139" customFormat="1" spans="1:28">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row>
    <row r="269" s="139" customFormat="1" spans="1:28">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row>
    <row r="270" s="139" customFormat="1" spans="1:28">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row>
    <row r="271" s="139" customFormat="1" spans="1:28">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row>
    <row r="272" s="139" customFormat="1" spans="1:28">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row>
    <row r="273" s="139" customFormat="1" spans="1:28">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row>
    <row r="274" s="139" customFormat="1" spans="1:28">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row>
    <row r="275" s="139" customFormat="1" spans="1:28">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row>
    <row r="276" s="139" customFormat="1" spans="1:28">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row>
    <row r="277" s="139" customFormat="1" spans="1:28">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row>
    <row r="278" s="139" customFormat="1" spans="1:28">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row>
    <row r="279" s="139" customFormat="1" spans="1:28">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row>
    <row r="280" s="139" customFormat="1" spans="1:28">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row>
    <row r="281" s="139" customFormat="1" spans="1:28">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row>
    <row r="282" s="139" customFormat="1" spans="1:28">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row>
    <row r="283" s="139" customFormat="1" spans="1:28">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row>
    <row r="284" s="139" customFormat="1" spans="1:28">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row>
    <row r="285" s="139" customFormat="1" spans="1:28">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row>
    <row r="286" s="139" customFormat="1" spans="1:28">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row>
    <row r="287" s="139" customFormat="1" spans="1:28">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row>
    <row r="288" s="139" customFormat="1" spans="1:28">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row>
    <row r="289" s="139" customFormat="1" spans="1:28">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row>
    <row r="290" s="139" customFormat="1" spans="1:28">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row>
    <row r="291" s="139" customFormat="1" spans="1:28">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row>
    <row r="292" s="139" customFormat="1" spans="1:28">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row>
    <row r="293" s="139" customFormat="1" spans="1:28">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row>
    <row r="294" s="139" customFormat="1" spans="1:28">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row>
    <row r="295" s="139" customFormat="1" spans="1:28">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row>
    <row r="296" s="139" customFormat="1" spans="1:28">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row>
    <row r="297" s="139" customFormat="1" spans="1:28">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row>
    <row r="298" s="139" customFormat="1" spans="1:28">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row>
    <row r="299" s="139" customFormat="1" spans="1:28">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row>
    <row r="300" s="139" customFormat="1" spans="1:28">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row>
    <row r="301" s="139" customFormat="1" spans="1:28">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row>
    <row r="302" s="139" customFormat="1" spans="1:28">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row>
    <row r="303" s="139" customFormat="1" spans="1:28">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row>
    <row r="304" s="139" customFormat="1" spans="1:28">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row>
    <row r="305" s="139" customFormat="1" spans="1:28">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row>
    <row r="306" s="139" customFormat="1" spans="1:28">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row>
    <row r="307" s="139" customFormat="1" spans="1:28">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row>
    <row r="308" s="139" customFormat="1" spans="1:28">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row>
    <row r="309" s="139" customFormat="1" spans="1:28">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row>
    <row r="310" s="139" customFormat="1" spans="1:28">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row>
    <row r="311" s="139" customFormat="1" spans="1:28">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row>
    <row r="312" s="139" customFormat="1" spans="1:28">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row>
    <row r="313" s="139" customFormat="1" spans="1:28">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row>
    <row r="314" s="139" customFormat="1" spans="1:28">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row>
    <row r="315" s="139" customFormat="1" spans="1:28">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row>
    <row r="316" s="139" customFormat="1" spans="1:28">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row>
    <row r="317" s="139" customFormat="1" spans="1:28">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row>
    <row r="318" s="139" customFormat="1" spans="1:28">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row>
    <row r="319" s="139" customFormat="1" spans="1:28">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row>
    <row r="320" s="139" customFormat="1" spans="1:28">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row>
    <row r="321" s="139" customFormat="1" spans="1:28">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row>
    <row r="322" s="139" customFormat="1" spans="1:28">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row>
    <row r="323" s="139" customFormat="1" spans="1:28">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row>
    <row r="324" s="139" customFormat="1" spans="1:28">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row>
    <row r="325" s="139" customFormat="1" spans="1:28">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row>
    <row r="326" s="139" customFormat="1" spans="1:28">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row>
    <row r="327" s="139" customFormat="1" spans="1:28">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row>
    <row r="328" s="139" customFormat="1" spans="1:28">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row>
    <row r="329" s="139" customFormat="1" spans="1:28">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row>
    <row r="330" s="139" customFormat="1" spans="1:28">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row>
    <row r="331" s="139" customFormat="1" spans="1:28">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row>
    <row r="332" s="139" customFormat="1" spans="1:28">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row>
    <row r="333" s="139" customFormat="1" spans="1:28">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row>
    <row r="334" s="139" customFormat="1" spans="1:28">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row>
    <row r="335" s="139" customFormat="1" spans="1:28">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row>
    <row r="336" s="139" customFormat="1" spans="1:28">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row>
    <row r="337" s="139" customFormat="1" spans="1:28">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row>
    <row r="338" s="139" customFormat="1" spans="1:28">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row>
    <row r="339" s="139" customFormat="1" spans="1:28">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row>
    <row r="340" s="139" customFormat="1" spans="1:28">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row>
    <row r="341" s="139" customFormat="1" spans="1:28">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row>
    <row r="342" s="139" customFormat="1" spans="1:28">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row>
    <row r="343" s="139" customFormat="1" spans="1:28">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row>
    <row r="344" s="139" customFormat="1" spans="1:28">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row>
    <row r="345" s="139" customFormat="1" spans="1:28">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row>
    <row r="346" s="139" customFormat="1" spans="1:28">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row>
    <row r="347" s="139" customFormat="1" spans="1:28">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row>
    <row r="348" s="139" customFormat="1" spans="1:28">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row>
    <row r="349" s="139" customFormat="1" spans="1:28">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row>
    <row r="350" s="139" customFormat="1" spans="1:28">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row>
    <row r="351" s="139" customFormat="1" spans="1:28">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row>
    <row r="352" s="139" customFormat="1" spans="1:28">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row>
    <row r="353" s="139" customFormat="1" spans="1:28">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row>
    <row r="354" s="139" customFormat="1" spans="1:28">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row>
    <row r="355" s="139" customFormat="1" spans="1:28">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row>
    <row r="356" s="139" customFormat="1" spans="1:28">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row>
    <row r="357" s="139" customFormat="1" spans="1:28">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row>
    <row r="358" s="139" customFormat="1" spans="1:28">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row>
    <row r="359" s="139" customFormat="1" spans="1:28">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row>
    <row r="360" s="139" customFormat="1" spans="1:28">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row>
    <row r="361" s="139" customFormat="1" spans="1:28">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row>
    <row r="362" s="139" customFormat="1" spans="1:28">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row>
    <row r="363" s="139" customFormat="1" spans="1:28">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row>
    <row r="364" s="139" customFormat="1" spans="1:28">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row>
    <row r="365" s="139" customFormat="1" spans="1:28">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row>
    <row r="366" s="139" customFormat="1" spans="1:28">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row>
    <row r="367" s="139" customFormat="1" spans="1:28">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row>
    <row r="368" s="139" customFormat="1" spans="1:28">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row>
    <row r="369" s="139" customFormat="1" spans="1:28">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row>
    <row r="370" s="139" customFormat="1" spans="1:28">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row>
    <row r="371" s="139" customFormat="1" spans="1:28">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row>
    <row r="372" s="139" customFormat="1" spans="1:28">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row>
    <row r="373" s="139" customFormat="1" spans="1:28">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row>
    <row r="374" s="139" customFormat="1" spans="1:28">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row>
    <row r="375" s="139" customFormat="1" spans="1:28">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row>
    <row r="376" s="139" customFormat="1" spans="1:28">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row>
    <row r="377" s="139" customFormat="1" spans="1:28">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row>
    <row r="378" s="139" customFormat="1" spans="1:28">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row>
    <row r="379" s="139" customFormat="1" spans="1:28">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row>
    <row r="380" s="139" customFormat="1" spans="1:28">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row>
    <row r="381" s="139" customFormat="1" spans="1:28">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row>
    <row r="382" s="139" customFormat="1" spans="1:28">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row>
    <row r="383" s="139" customFormat="1" spans="1:28">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row>
    <row r="384" s="139" customFormat="1" spans="1:28">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row>
    <row r="385" s="139" customFormat="1" spans="1:28">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row>
    <row r="386" s="139" customFormat="1" spans="1:28">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row>
    <row r="387" s="139" customFormat="1" spans="1:28">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row>
    <row r="388" s="139" customFormat="1" spans="1:28">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row>
    <row r="389" s="139" customFormat="1" spans="1:28">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row>
    <row r="390" s="139" customFormat="1" spans="1:28">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row>
    <row r="391" s="139" customFormat="1" spans="1:28">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row>
    <row r="392" s="139" customFormat="1" spans="1:28">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row>
    <row r="393" s="139" customFormat="1" spans="1:28">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row>
    <row r="394" s="139" customFormat="1" spans="1:28">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row>
    <row r="395" s="139" customFormat="1" spans="1:28">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row>
    <row r="396" s="139" customFormat="1" spans="1:28">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row>
    <row r="397" s="139" customFormat="1" spans="1:28">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row>
    <row r="398" s="139" customFormat="1" spans="1:28">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row>
    <row r="399" s="139" customFormat="1" spans="1:28">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row>
    <row r="400" s="139" customFormat="1" spans="1:28">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row>
    <row r="401" s="139" customFormat="1" spans="1:28">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row>
    <row r="402" s="139" customFormat="1" spans="1:28">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row>
    <row r="403" s="139" customFormat="1" spans="1:28">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row>
    <row r="404" s="139" customFormat="1" spans="1:28">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row>
    <row r="405" s="139" customFormat="1" spans="1:28">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row>
    <row r="406" s="139" customFormat="1" spans="1:28">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row>
    <row r="407" s="139" customFormat="1" spans="1:28">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row>
    <row r="408" s="139" customFormat="1" spans="1:28">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row>
    <row r="409" s="139" customFormat="1" spans="1:28">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row>
    <row r="410" s="139" customFormat="1" spans="1:28">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row>
    <row r="411" s="139" customFormat="1" spans="1:28">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row>
    <row r="412" s="139" customFormat="1" spans="1:28">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row>
    <row r="413" s="139" customFormat="1" spans="1:28">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row>
    <row r="414" s="139" customFormat="1" spans="1:28">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row>
    <row r="415" s="139" customFormat="1" spans="1:28">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row>
    <row r="416" s="139" customFormat="1" spans="1:28">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row>
    <row r="417" s="139" customFormat="1" spans="1:28">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row>
    <row r="418" s="139" customFormat="1" spans="1:28">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row>
    <row r="419" s="139" customFormat="1" spans="1:28">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row>
    <row r="420" s="139" customFormat="1" spans="1:28">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row>
    <row r="421" s="139" customFormat="1" spans="1:28">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row>
    <row r="422" s="139" customFormat="1" spans="1:28">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row>
    <row r="423" s="139" customFormat="1" spans="1:28">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row>
    <row r="424" s="139" customFormat="1" spans="1:28">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row>
    <row r="425" s="139" customFormat="1" spans="1:28">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row>
    <row r="426" s="139" customFormat="1" spans="1:28">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row>
    <row r="427" s="139" customFormat="1" spans="1:28">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row>
    <row r="428" s="139" customFormat="1" spans="1:28">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row>
    <row r="429" s="139" customFormat="1" spans="1:28">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row>
    <row r="430" s="139" customFormat="1" spans="1:28">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row>
    <row r="431" s="139" customFormat="1" spans="1:28">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row>
    <row r="432" s="139" customFormat="1" spans="1:28">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row>
    <row r="433" s="139" customFormat="1" spans="1:28">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row>
    <row r="434" s="139" customFormat="1" spans="1:28">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row>
    <row r="435" s="139" customFormat="1" spans="1:28">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row>
    <row r="436" s="139" customFormat="1" spans="1:28">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row>
    <row r="437" s="139" customFormat="1" spans="1:28">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row>
    <row r="438" s="139" customFormat="1" spans="1:28">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row>
    <row r="439" s="139" customFormat="1" spans="1:28">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row>
    <row r="440" s="139" customFormat="1" spans="1:28">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row>
    <row r="441" s="139" customFormat="1" spans="1:28">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row>
    <row r="442" s="139" customFormat="1" spans="1:28">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row>
    <row r="443" s="139" customFormat="1" spans="1:28">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row>
    <row r="444" s="139" customFormat="1" spans="1:28">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row>
    <row r="445" s="139" customFormat="1" spans="1:28">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row>
    <row r="446" s="139" customFormat="1" spans="1:28">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row>
    <row r="447" s="139" customFormat="1" spans="1:28">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row>
    <row r="448" s="139" customFormat="1" spans="1:28">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row>
    <row r="449" s="139" customFormat="1" spans="1:28">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row>
    <row r="450" s="139" customFormat="1" spans="1:28">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row>
    <row r="451" s="139" customFormat="1" spans="1:28">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row>
    <row r="452" s="139" customFormat="1" spans="1:28">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row>
    <row r="453" s="139" customFormat="1" spans="1:28">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row>
    <row r="454" s="139" customFormat="1" spans="1:28">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row>
    <row r="455" s="139" customFormat="1" spans="1:28">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row>
    <row r="456" s="139" customFormat="1" spans="1:28">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row>
    <row r="457" s="139" customFormat="1" spans="1:28">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row>
    <row r="458" s="139" customFormat="1" spans="1:28">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row>
    <row r="459" s="139" customFormat="1" spans="1:28">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row>
    <row r="460" s="139" customFormat="1" spans="1:28">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row>
    <row r="461" s="139" customFormat="1" spans="1:28">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row>
    <row r="462" s="139" customFormat="1" spans="1:28">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row>
    <row r="463" s="139" customFormat="1" spans="1:28">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row>
    <row r="464" s="139" customFormat="1" spans="1:28">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row>
    <row r="465" s="139" customFormat="1" spans="1:28">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row>
    <row r="466" s="139" customFormat="1" spans="1:28">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row>
    <row r="467" s="139" customFormat="1" spans="1:28">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row>
    <row r="468" s="139" customFormat="1" spans="1:28">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row>
    <row r="469" s="139" customFormat="1" spans="1:28">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row>
    <row r="470" s="139" customFormat="1" spans="1:28">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row>
    <row r="471" s="139" customFormat="1" spans="1:28">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row>
    <row r="472" s="139" customFormat="1" spans="1:28">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row>
    <row r="473" s="139" customFormat="1" spans="1:28">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row>
    <row r="474" s="139" customFormat="1" spans="1:28">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row>
    <row r="475" s="139" customFormat="1" spans="1:28">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row>
    <row r="476" s="139" customFormat="1" spans="1:28">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row>
    <row r="477" s="139" customFormat="1" spans="1:28">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row>
    <row r="478" s="139" customFormat="1" spans="1:28">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row>
    <row r="479" s="139" customFormat="1" spans="1:28">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row>
    <row r="480" s="139" customFormat="1" spans="1:28">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row>
    <row r="481" s="139" customFormat="1" spans="1:28">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row>
    <row r="482" s="139" customFormat="1" spans="1:28">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row>
    <row r="483" s="139" customFormat="1" spans="1:28">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row>
    <row r="484" s="139" customFormat="1" spans="1:28">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row>
    <row r="485" s="139" customFormat="1" spans="1:28">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row>
    <row r="486" s="139" customFormat="1" spans="1:28">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row>
    <row r="487" s="139" customFormat="1" spans="1:28">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row>
    <row r="488" s="139" customFormat="1" spans="1:28">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row>
    <row r="489" s="139" customFormat="1" spans="1:28">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row>
    <row r="490" s="139" customFormat="1" spans="1:28">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row>
    <row r="491" s="139" customFormat="1" spans="1:28">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row>
    <row r="492" s="139" customFormat="1" spans="1:28">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row>
    <row r="493" s="139" customFormat="1" spans="1:28">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row>
    <row r="494" s="139" customFormat="1" spans="1:28">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row>
    <row r="495" s="139" customFormat="1" spans="1:28">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row>
    <row r="496" s="139" customFormat="1" spans="1:28">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row>
    <row r="497" s="139" customFormat="1" spans="1:28">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row>
    <row r="498" s="139" customFormat="1" spans="1:28">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row>
    <row r="499" s="139" customFormat="1" spans="1:28">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row>
    <row r="500" s="139" customFormat="1" spans="1:28">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row>
    <row r="501" s="139" customFormat="1" spans="1:28">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row>
    <row r="502" s="139" customFormat="1" spans="1:28">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row>
    <row r="503" s="139" customFormat="1" spans="1:28">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row>
    <row r="504" s="139" customFormat="1" spans="1:28">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row>
    <row r="505" s="139" customFormat="1" spans="1:28">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row>
    <row r="506" s="139" customFormat="1" spans="1:28">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row>
    <row r="507" s="139" customFormat="1" spans="1:28">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row>
    <row r="508" s="139" customFormat="1" spans="1:28">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row>
    <row r="509" s="139" customFormat="1" spans="1:28">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row>
    <row r="510" s="139" customFormat="1" spans="1:28">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row>
    <row r="511" s="139" customFormat="1" spans="1:28">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row>
    <row r="512" s="139" customFormat="1" spans="1:28">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row>
    <row r="513" s="139" customFormat="1" spans="1:28">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row>
    <row r="514" s="139" customFormat="1" spans="1:28">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row>
    <row r="515" s="139" customFormat="1" spans="1:28">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row>
    <row r="516" s="139" customFormat="1" spans="1:28">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row>
    <row r="517" s="139" customFormat="1" spans="1:28">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row>
    <row r="518" s="139" customFormat="1" spans="1:28">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row>
    <row r="519" s="139" customFormat="1" spans="1:28">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row>
    <row r="520" s="139" customFormat="1" spans="1:28">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row>
    <row r="521" s="139" customFormat="1" spans="1:28">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row>
    <row r="522" s="139" customFormat="1" spans="1:28">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row>
    <row r="523" s="139" customFormat="1" spans="1:28">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row>
    <row r="524" s="139" customFormat="1" spans="1:28">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row>
    <row r="525" s="139" customFormat="1" spans="1:28">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row>
    <row r="526" s="139" customFormat="1" spans="1:28">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row>
    <row r="527" s="139" customFormat="1" spans="1:28">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row>
    <row r="528" s="139" customFormat="1" spans="1:28">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row>
    <row r="529" s="139" customFormat="1" spans="1:28">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row>
    <row r="530" s="139" customFormat="1" spans="1:28">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row>
    <row r="531" s="139" customFormat="1" spans="1:28">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row>
    <row r="532" s="139" customFormat="1" spans="1:28">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row>
    <row r="533" s="139" customFormat="1" spans="1:28">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row>
    <row r="534" s="139" customFormat="1" spans="1:28">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row>
    <row r="535" s="139" customFormat="1" spans="1:28">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row>
    <row r="536" s="139" customFormat="1" spans="1:28">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row>
    <row r="537" s="139" customFormat="1" spans="1:28">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row>
    <row r="538" s="139" customFormat="1" spans="1:28">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row>
    <row r="539" s="139" customFormat="1" spans="1:28">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row>
    <row r="540" s="139" customFormat="1" spans="1:28">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row>
    <row r="541" s="139" customFormat="1" spans="1:28">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row>
    <row r="542" s="139" customFormat="1" spans="1:28">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row>
    <row r="543" s="139" customFormat="1" spans="1:28">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row>
    <row r="544" s="139" customFormat="1" spans="1:28">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row>
    <row r="545" s="139" customFormat="1" spans="1:28">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row>
    <row r="546" s="139" customFormat="1" spans="1:28">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row>
    <row r="547" s="139" customFormat="1" spans="1:28">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row>
    <row r="548" s="139" customFormat="1" spans="1:28">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row>
    <row r="549" s="139" customFormat="1" spans="1:28">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row>
    <row r="550" s="139" customFormat="1" spans="1:28">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row>
    <row r="551" s="139" customFormat="1" spans="1:28">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row>
    <row r="552" s="139" customFormat="1" spans="1:28">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row>
    <row r="553" s="139" customFormat="1" spans="1:28">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row>
    <row r="554" s="139" customFormat="1" spans="1:28">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row>
    <row r="555" s="139" customFormat="1" spans="1:28">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row>
    <row r="556" s="139" customFormat="1" spans="1:28">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row>
    <row r="557" s="139" customFormat="1" spans="1:28">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row>
    <row r="558" s="139" customFormat="1" spans="1:28">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row>
    <row r="559" s="139" customFormat="1" spans="1:28">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row>
    <row r="560" s="139" customFormat="1" spans="1:28">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row>
    <row r="561" s="139" customFormat="1" spans="1:28">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row>
    <row r="562" s="139" customFormat="1" spans="1:28">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row>
    <row r="563" s="139" customFormat="1" spans="1:28">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row>
    <row r="564" s="139" customFormat="1" spans="1:28">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row>
    <row r="565" s="139" customFormat="1" spans="1:28">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row>
    <row r="566" s="139" customFormat="1" spans="1:28">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row>
    <row r="567" s="139" customFormat="1" spans="1:28">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row>
    <row r="568" s="139" customFormat="1" spans="1:28">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row>
    <row r="569" s="139" customFormat="1" spans="1:28">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row>
    <row r="570" s="139" customFormat="1" spans="1:28">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row>
    <row r="571" s="139" customFormat="1" spans="1:28">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row>
    <row r="572" s="139" customFormat="1" spans="1:28">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row>
    <row r="573" s="139" customFormat="1" spans="1:28">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row>
    <row r="574" s="139" customFormat="1" spans="1:28">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row>
    <row r="575" s="139" customFormat="1" spans="1:28">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row>
    <row r="576" s="139" customFormat="1" spans="1:28">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row>
    <row r="577" s="139" customFormat="1" spans="1:28">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row>
    <row r="578" s="139" customFormat="1" spans="1:28">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row>
    <row r="579" s="139" customFormat="1" spans="1:28">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row>
    <row r="580" s="139" customFormat="1" spans="1:28">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row>
    <row r="581" s="139" customFormat="1" spans="1:28">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row>
    <row r="582" s="139" customFormat="1" spans="1:28">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row>
    <row r="583" s="139" customFormat="1" spans="1:28">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row>
    <row r="584" s="139" customFormat="1" spans="1:28">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row>
    <row r="585" s="139" customFormat="1" spans="1:28">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row>
    <row r="586" s="139" customFormat="1" spans="1:28">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row>
    <row r="587" s="139" customFormat="1" spans="1:28">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row>
    <row r="588" s="139" customFormat="1" spans="1:28">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row>
    <row r="589" s="139" customFormat="1" spans="1:28">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row>
    <row r="590" s="139" customFormat="1" spans="1:28">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row>
    <row r="591" s="139" customFormat="1" spans="1:28">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row>
    <row r="592" s="139" customFormat="1" spans="1:28">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row>
    <row r="593" s="139" customFormat="1" spans="1:28">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row>
    <row r="594" s="139" customFormat="1" spans="1:28">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row>
    <row r="595" s="139" customFormat="1" spans="1:28">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row>
    <row r="596" s="139" customFormat="1" spans="1:28">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row>
    <row r="597" s="139" customFormat="1" spans="1:28">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row>
    <row r="598" s="139" customFormat="1" spans="1:28">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row>
    <row r="599" s="139" customFormat="1" spans="1:28">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row>
    <row r="600" s="139" customFormat="1" spans="1:28">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row>
    <row r="601" s="139" customFormat="1" spans="1:28">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row>
    <row r="602" s="139" customFormat="1" spans="1:28">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row>
    <row r="603" s="139" customFormat="1" spans="1:28">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row>
    <row r="604" s="139" customFormat="1" spans="1:28">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row>
    <row r="605" s="139" customFormat="1" spans="1:28">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row>
    <row r="606" s="139" customFormat="1" spans="1:28">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row>
    <row r="607" s="139" customFormat="1" spans="1:28">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row>
    <row r="608" s="139" customFormat="1" spans="1:28">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row>
    <row r="609" s="139" customFormat="1" spans="1:28">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row>
    <row r="610" s="139" customFormat="1" spans="1:28">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row>
    <row r="611" s="139" customFormat="1" spans="1:28">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row>
    <row r="612" s="139" customFormat="1" spans="1:28">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row>
    <row r="613" s="139" customFormat="1" spans="1:28">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row>
    <row r="614" s="139" customFormat="1" spans="1:28">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row>
    <row r="615" s="139" customFormat="1" spans="1:28">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row>
    <row r="616" s="139" customFormat="1" spans="1:28">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row>
    <row r="617" s="139" customFormat="1" spans="1:28">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row>
    <row r="618" s="139" customFormat="1" spans="1:28">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row>
    <row r="619" s="139" customFormat="1" spans="1:28">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row>
    <row r="620" s="139" customFormat="1" spans="1:28">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row>
    <row r="621" s="139" customFormat="1" spans="1:28">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row>
    <row r="622" s="139" customFormat="1" spans="1:28">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row>
    <row r="623" s="139" customFormat="1" spans="1:28">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row>
    <row r="624" s="139" customFormat="1" spans="1:28">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row>
    <row r="625" s="139" customFormat="1" spans="1:28">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row>
    <row r="626" s="139" customFormat="1" spans="1:28">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row>
    <row r="627" s="139" customFormat="1" spans="1:28">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row>
    <row r="628" s="139" customFormat="1" spans="1:28">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row>
    <row r="629" s="139" customFormat="1" spans="1:28">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row>
    <row r="630" s="139" customFormat="1" spans="1:28">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row>
    <row r="631" s="139" customFormat="1" spans="1:28">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row>
    <row r="632" s="139" customFormat="1" spans="1:28">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row>
    <row r="633" s="139" customFormat="1" spans="1:28">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row>
    <row r="634" s="139" customFormat="1" spans="1:28">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row>
    <row r="635" s="139" customFormat="1" spans="1:28">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row>
    <row r="636" s="139" customFormat="1" spans="1:28">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row>
    <row r="637" s="139" customFormat="1" spans="1:28">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row>
    <row r="638" s="139" customFormat="1" spans="1:28">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row>
    <row r="639" s="139" customFormat="1" spans="1:28">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row>
    <row r="640" s="139" customFormat="1" spans="1:28">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row>
    <row r="641" s="139" customFormat="1" spans="1:28">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row>
    <row r="642" s="139" customFormat="1" spans="1:28">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row>
    <row r="643" s="139" customFormat="1" spans="1:28">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row>
    <row r="644" s="139" customFormat="1" spans="1:28">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row>
    <row r="645" s="139" customFormat="1" spans="1:28">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row>
    <row r="646" s="139" customFormat="1" spans="1:28">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row>
    <row r="647" s="139" customFormat="1" spans="1:28">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row>
    <row r="648" s="139" customFormat="1" spans="1:28">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row>
    <row r="649" s="139" customFormat="1" spans="1:28">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row>
    <row r="650" s="139" customFormat="1" spans="1:28">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row>
    <row r="651" s="139" customFormat="1" spans="1:28">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row>
    <row r="652" s="139" customFormat="1" spans="1:28">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row>
    <row r="653" s="139" customFormat="1" spans="1:28">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row>
    <row r="654" s="139" customFormat="1" spans="1:28">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row>
    <row r="655" s="139" customFormat="1" spans="1:28">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row>
    <row r="656" s="139" customFormat="1" spans="1:28">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row>
    <row r="657" s="139" customFormat="1" spans="1:28">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row>
    <row r="658" s="139" customFormat="1" spans="1:28">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row>
    <row r="659" s="139" customFormat="1" spans="1:28">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row>
    <row r="660" s="139" customFormat="1" spans="1:28">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row>
    <row r="661" s="139" customFormat="1" spans="1:28">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row>
    <row r="662" s="139" customFormat="1" spans="1:28">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row>
    <row r="663" s="139" customFormat="1" spans="1:28">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row>
    <row r="664" s="139" customFormat="1" spans="1:28">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row>
    <row r="665" s="139" customFormat="1" spans="1:28">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row>
    <row r="666" s="139" customFormat="1" spans="1:28">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row>
    <row r="667" s="139" customFormat="1" spans="1:28">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row>
    <row r="668" s="139" customFormat="1" spans="1:28">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row>
    <row r="669" s="139" customFormat="1" spans="1:28">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row>
    <row r="670" s="139" customFormat="1" spans="1:28">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row>
    <row r="671" s="139" customFormat="1" spans="1:28">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row>
    <row r="672" s="139" customFormat="1" spans="1:28">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row>
    <row r="673" s="139" customFormat="1" spans="1:28">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row>
    <row r="674" s="139" customFormat="1" spans="1:28">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row>
    <row r="675" s="139" customFormat="1" spans="1:28">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row>
    <row r="676" s="139" customFormat="1" spans="1:28">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row>
    <row r="677" s="139" customFormat="1" spans="1:28">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row>
    <row r="678" s="139" customFormat="1" spans="1:28">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row>
    <row r="679" s="139" customFormat="1" spans="1:28">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row>
    <row r="680" s="139" customFormat="1" spans="1:28">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row>
    <row r="681" s="139" customFormat="1" spans="1:28">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row>
    <row r="682" s="139" customFormat="1" spans="1:28">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row>
    <row r="683" s="139" customFormat="1" spans="1:28">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row>
    <row r="684" s="139" customFormat="1" spans="1:28">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row>
    <row r="685" s="139" customFormat="1" spans="1:28">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row>
    <row r="686" s="139" customFormat="1" spans="1:28">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row>
    <row r="687" s="139" customFormat="1" spans="1:28">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row>
    <row r="688" s="139" customFormat="1" spans="1:28">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row>
    <row r="689" s="139" customFormat="1" spans="1:28">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row>
    <row r="690" s="139" customFormat="1" spans="1:28">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row>
    <row r="691" s="139" customFormat="1" spans="1:28">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row>
    <row r="692" s="139" customFormat="1" spans="1:28">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row>
    <row r="693" s="139" customFormat="1" spans="1:28">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row>
    <row r="694" s="139" customFormat="1" spans="1:28">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row>
    <row r="695" s="139" customFormat="1" spans="1:28">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row>
    <row r="696" s="139" customFormat="1" spans="1:28">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row>
    <row r="697" s="139" customFormat="1" spans="1:28">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row>
    <row r="698" s="139" customFormat="1" spans="1:28">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row>
    <row r="699" s="139" customFormat="1" spans="1:28">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row>
    <row r="700" s="139" customFormat="1" spans="1:28">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row>
    <row r="701" s="139" customFormat="1" spans="1:28">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row>
    <row r="702" s="139" customFormat="1" spans="1:28">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row>
    <row r="703" s="139" customFormat="1" spans="1:28">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row>
    <row r="704" s="139" customFormat="1" spans="1:28">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row>
    <row r="705" s="139" customFormat="1" spans="1:28">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row>
    <row r="706" s="139" customFormat="1" spans="1:28">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row>
    <row r="707" s="139" customFormat="1" spans="1:28">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row>
    <row r="708" s="139" customFormat="1" spans="1:28">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row>
    <row r="709" s="139" customFormat="1" spans="1:28">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row>
    <row r="710" s="139" customFormat="1" spans="1:28">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row>
    <row r="711" s="139" customFormat="1" spans="1:28">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row>
    <row r="712" s="139" customFormat="1" spans="1:28">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row>
    <row r="713" s="139" customFormat="1" spans="1:28">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row>
    <row r="714" s="139" customFormat="1" spans="1:28">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row>
    <row r="715" s="139" customFormat="1" spans="1:28">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row>
    <row r="716" s="139" customFormat="1" spans="1:28">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row>
    <row r="717" s="139" customFormat="1" spans="1:28">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row>
    <row r="718" s="139" customFormat="1" spans="1:28">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row>
    <row r="719" s="139" customFormat="1" spans="1:28">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row>
    <row r="720" s="139" customFormat="1" spans="1:28">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row>
    <row r="721" s="139" customFormat="1" spans="1:28">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row>
    <row r="722" s="139" customFormat="1" spans="1:28">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row>
    <row r="723" s="139" customFormat="1" spans="1:28">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row>
    <row r="724" s="139" customFormat="1" spans="1:28">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row>
    <row r="725" s="139" customFormat="1" spans="1:28">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row>
    <row r="726" s="139" customFormat="1" spans="1:28">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row>
    <row r="727" s="139" customFormat="1" spans="1:28">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row>
    <row r="728" s="139" customFormat="1" spans="1:28">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row>
    <row r="729" s="139" customFormat="1" spans="1:28">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row>
    <row r="730" s="139" customFormat="1" spans="1:28">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row>
    <row r="731" s="139" customFormat="1" spans="1:28">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row>
    <row r="732" s="139" customFormat="1" spans="1:28">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row>
    <row r="733" s="139" customFormat="1" spans="1:28">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row>
    <row r="734" s="139" customFormat="1" spans="1:28">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row>
    <row r="735" s="139" customFormat="1" spans="1:28">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row>
    <row r="736" s="139" customFormat="1" spans="1:28">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row>
    <row r="737" s="139" customFormat="1" spans="1:28">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row>
    <row r="738" s="139" customFormat="1" spans="1:28">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row>
    <row r="739" s="139" customFormat="1" spans="1:28">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row>
    <row r="740" s="139" customFormat="1" spans="1:28">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row>
    <row r="741" s="139" customFormat="1" spans="1:28">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row>
    <row r="742" s="139" customFormat="1" spans="1:28">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row>
    <row r="743" s="139" customFormat="1" spans="1:28">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row>
    <row r="744" s="139" customFormat="1" spans="1:28">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row>
    <row r="745" s="139" customFormat="1" spans="1:28">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row>
    <row r="746" s="139" customFormat="1" spans="1:28">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row>
    <row r="747" s="139" customFormat="1" spans="1:28">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row>
    <row r="748" s="139" customFormat="1" spans="1:28">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row>
    <row r="749" s="139" customFormat="1" spans="1:28">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row>
    <row r="750" s="139" customFormat="1" spans="1:28">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row>
    <row r="751" s="139" customFormat="1" spans="1:28">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row>
    <row r="752" s="139" customFormat="1" spans="1:28">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row>
    <row r="753" s="139" customFormat="1" spans="1:28">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row>
    <row r="754" s="139" customFormat="1" spans="1:28">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row>
    <row r="755" s="139" customFormat="1" spans="1:28">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row>
    <row r="756" s="139" customFormat="1" spans="1:28">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row>
    <row r="757" s="139" customFormat="1" spans="1:28">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row>
    <row r="758" s="139" customFormat="1" spans="1:28">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row>
    <row r="759" s="139" customFormat="1" spans="1:28">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row>
    <row r="760" s="139" customFormat="1" spans="1:28">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row>
    <row r="761" s="139" customFormat="1" spans="1:28">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row>
    <row r="762" s="139" customFormat="1" spans="1:28">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row>
    <row r="763" s="139" customFormat="1" spans="1:28">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row>
    <row r="764" s="139" customFormat="1" spans="1:28">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row>
    <row r="765" s="139" customFormat="1" spans="1:28">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row>
    <row r="766" s="139" customFormat="1" spans="1:28">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row>
    <row r="767" s="139" customFormat="1" spans="1:28">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row>
    <row r="768" s="139" customFormat="1" spans="1:28">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row>
    <row r="769" s="139" customFormat="1" spans="1:28">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row>
    <row r="770" s="139" customFormat="1" spans="1:28">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row>
    <row r="771" s="139" customFormat="1" spans="1:28">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row>
    <row r="772" s="139" customFormat="1" spans="1:28">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row>
    <row r="773" s="139" customFormat="1" spans="1:28">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row>
    <row r="774" s="139" customFormat="1" spans="1:28">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row>
    <row r="775" s="139" customFormat="1" spans="1:28">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row>
    <row r="776" s="139" customFormat="1" spans="1:28">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row>
    <row r="777" s="139" customFormat="1" spans="1:28">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row>
    <row r="778" s="139" customFormat="1" spans="1:28">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row>
    <row r="779" s="139" customFormat="1" spans="1:28">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row>
    <row r="780" s="139" customFormat="1" spans="1:28">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row>
    <row r="781" s="139" customFormat="1" spans="1:28">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row>
    <row r="782" s="139" customFormat="1" spans="1:28">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row>
    <row r="783" s="139" customFormat="1" spans="1:28">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row>
    <row r="784" s="139" customFormat="1" spans="1:28">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row>
    <row r="785" s="139" customFormat="1" spans="1:28">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row>
    <row r="786" s="139" customFormat="1" spans="1:28">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row>
    <row r="787" s="139" customFormat="1" spans="1:28">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row>
    <row r="788" s="139" customFormat="1" spans="1:28">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row>
    <row r="789" s="139" customFormat="1" spans="1:28">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row>
    <row r="790" s="139" customFormat="1" spans="1:28">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row>
    <row r="791" s="139" customFormat="1" spans="1:28">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row>
    <row r="792" s="139" customFormat="1" spans="1:28">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row>
    <row r="793" s="139" customFormat="1" spans="1:28">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row>
    <row r="794" s="139" customFormat="1" spans="1:28">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row>
    <row r="795" s="139" customFormat="1" spans="1:28">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row>
    <row r="796" s="139" customFormat="1" spans="1:28">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row>
    <row r="797" s="139" customFormat="1" spans="1:28">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row>
    <row r="798" s="139" customFormat="1" spans="1:28">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row>
    <row r="799" s="139" customFormat="1" spans="1:28">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row>
    <row r="800" s="139" customFormat="1" spans="1:28">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row>
    <row r="801" s="139" customFormat="1" spans="1:28">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row>
    <row r="802" s="139" customFormat="1" spans="1:28">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row>
    <row r="803" s="139" customFormat="1" spans="1:28">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row>
    <row r="804" s="139" customFormat="1" spans="1:28">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row>
    <row r="805" s="139" customFormat="1" spans="1:28">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row>
    <row r="806" s="139" customFormat="1" spans="1:28">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row>
    <row r="807" s="139" customFormat="1" spans="1:28">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row>
    <row r="808" s="139" customFormat="1" spans="1:28">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row>
    <row r="809" s="139" customFormat="1" spans="1:28">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row>
    <row r="810" s="139" customFormat="1" spans="1:28">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row>
    <row r="811" s="139" customFormat="1" spans="1:28">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row>
    <row r="812" s="139" customFormat="1" spans="1:28">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row>
    <row r="813" s="139" customFormat="1" spans="1:28">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row>
    <row r="814" s="139" customFormat="1" spans="1:28">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row>
    <row r="815" s="139" customFormat="1" spans="1:28">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row>
    <row r="816" s="139" customFormat="1" spans="1:28">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row>
    <row r="817" s="139" customFormat="1" spans="1:28">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row>
    <row r="818" s="139" customFormat="1" spans="1:28">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row>
    <row r="819" s="139" customFormat="1" spans="1:28">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row>
    <row r="820" s="139" customFormat="1" spans="1:28">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row>
    <row r="821" s="139" customFormat="1" spans="1:28">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row>
    <row r="822" s="139" customFormat="1" spans="1:28">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row>
    <row r="823" s="139" customFormat="1" spans="1:28">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row>
    <row r="824" s="139" customFormat="1" spans="1:28">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row>
    <row r="825" s="139" customFormat="1" spans="1:28">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row>
    <row r="826" s="139" customFormat="1" spans="1:28">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row>
    <row r="827" s="139" customFormat="1" spans="1:28">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row>
    <row r="828" s="139" customFormat="1" spans="1:28">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row>
    <row r="829" s="139" customFormat="1" spans="1:28">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row>
    <row r="830" s="139" customFormat="1" spans="1:28">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row>
    <row r="831" s="139" customFormat="1" spans="1:28">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row>
    <row r="832" s="139" customFormat="1" spans="1:28">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row>
    <row r="833" s="139" customFormat="1" spans="1:28">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row>
    <row r="834" s="139" customFormat="1" spans="1:28">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row>
    <row r="835" s="139" customFormat="1" spans="1:28">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row>
    <row r="836" s="139" customFormat="1" spans="1:28">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row>
    <row r="837" s="139" customFormat="1" spans="1:28">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row>
    <row r="838" s="139" customFormat="1" spans="1:28">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row>
    <row r="839" s="139" customFormat="1" spans="1:28">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row>
    <row r="840" s="139" customFormat="1" spans="1:28">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row>
    <row r="841" s="139" customFormat="1" spans="1:28">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row>
    <row r="842" s="139" customFormat="1" spans="1:28">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row>
    <row r="843" s="139" customFormat="1" spans="1:28">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row>
    <row r="844" s="139" customFormat="1" spans="1:28">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row>
    <row r="845" s="139" customFormat="1" spans="1:28">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row>
    <row r="846" s="139" customFormat="1" spans="1:28">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row>
    <row r="847" s="139" customFormat="1" spans="1:28">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row>
    <row r="848" s="139" customFormat="1" spans="1:28">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row>
    <row r="849" s="139" customFormat="1" spans="1:28">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row>
    <row r="850" s="139" customFormat="1" spans="1:28">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row>
    <row r="851" s="139" customFormat="1" spans="1:28">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row>
    <row r="852" s="139" customFormat="1" spans="1:28">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row>
    <row r="853" s="139" customFormat="1" spans="1:28">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row>
    <row r="854" s="139" customFormat="1" spans="1:28">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row>
    <row r="855" s="139" customFormat="1" spans="1:28">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row>
    <row r="856" s="139" customFormat="1" spans="1:28">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row>
    <row r="857" s="139" customFormat="1" spans="1:28">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row>
    <row r="858" s="139" customFormat="1" spans="1:28">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row>
    <row r="859" s="139" customFormat="1" spans="1:28">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row>
    <row r="860" s="139" customFormat="1" spans="1:28">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row>
    <row r="861" s="139" customFormat="1" spans="1:28">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row>
    <row r="862" s="139" customFormat="1" spans="1:28">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row>
    <row r="863" s="139" customFormat="1" spans="1:28">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row>
    <row r="864" s="139" customFormat="1" spans="1:28">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row>
    <row r="865" s="139" customFormat="1" spans="1:28">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row>
    <row r="866" s="139" customFormat="1" spans="1:28">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row>
    <row r="867" s="139" customFormat="1" spans="1:28">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row>
    <row r="868" s="139" customFormat="1" spans="1:28">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row>
    <row r="869" s="139" customFormat="1" spans="1:28">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row>
    <row r="870" s="139" customFormat="1" spans="1:28">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row>
    <row r="871" s="139" customFormat="1" spans="1:28">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row>
    <row r="872" s="139" customFormat="1" spans="1:28">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row>
    <row r="873" s="139" customFormat="1" spans="1:28">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row>
    <row r="874" s="139" customFormat="1" spans="1:28">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row>
    <row r="875" s="139" customFormat="1" spans="1:28">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row>
    <row r="876" s="139" customFormat="1" spans="1:28">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row>
    <row r="877" s="139" customFormat="1" spans="1:28">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row>
    <row r="878" s="139" customFormat="1" spans="1:28">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row>
    <row r="879" s="139" customFormat="1" spans="1:28">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row>
    <row r="880" s="139" customFormat="1" spans="1:28">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row>
    <row r="881" s="139" customFormat="1" spans="1:28">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row>
    <row r="882" s="139" customFormat="1" spans="1:28">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row>
    <row r="883" s="139" customFormat="1" spans="1:28">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row>
    <row r="884" s="139" customFormat="1" spans="1:28">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row>
    <row r="885" s="139" customFormat="1" spans="1:28">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row>
    <row r="886" s="139" customFormat="1" spans="1:28">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row>
    <row r="887" s="139" customFormat="1" spans="1:28">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row>
    <row r="888" s="139" customFormat="1" spans="1:28">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row>
    <row r="889" s="139" customFormat="1" spans="1:28">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row>
    <row r="890" s="139" customFormat="1" spans="1:28">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row>
    <row r="891" s="139" customFormat="1" spans="1:28">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row>
    <row r="892" s="139" customFormat="1" spans="1:28">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row>
    <row r="893" s="139" customFormat="1" spans="1:28">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row>
    <row r="894" s="139" customFormat="1" spans="1:28">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row>
    <row r="895" s="139" customFormat="1" spans="1:28">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row>
    <row r="896" s="139" customFormat="1" spans="1:28">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row>
    <row r="897" s="139" customFormat="1" spans="1:28">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row>
    <row r="898" s="139" customFormat="1" spans="1:28">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row>
    <row r="899" s="139" customFormat="1" spans="1:28">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row>
    <row r="900" s="139" customFormat="1" spans="1:28">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row>
    <row r="901" s="139" customFormat="1" spans="1:28">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row>
    <row r="902" s="139" customFormat="1" spans="1:28">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row>
    <row r="903" s="139" customFormat="1" spans="1:28">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row>
    <row r="904" s="139" customFormat="1" spans="1:28">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row>
    <row r="905" s="139" customFormat="1" spans="1:28">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row>
    <row r="906" s="139" customFormat="1" spans="1:28">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row>
    <row r="907" s="139" customFormat="1" spans="1:28">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row>
    <row r="908" s="139" customFormat="1" spans="1:28">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row>
    <row r="909" s="139" customFormat="1" spans="1:28">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row>
    <row r="910" s="139" customFormat="1" spans="1:28">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row>
    <row r="911" s="139" customFormat="1" spans="1:28">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row>
    <row r="912" s="139" customFormat="1" spans="1:28">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row>
    <row r="913" s="139" customFormat="1" spans="1:28">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row>
    <row r="914" s="139" customFormat="1" spans="1:28">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row>
    <row r="915" s="139" customFormat="1" spans="1:28">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row>
    <row r="916" s="139" customFormat="1" spans="1:28">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row>
    <row r="917" s="139" customFormat="1" spans="1:28">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row>
    <row r="918" s="139" customFormat="1" spans="1:28">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row>
    <row r="919" s="139" customFormat="1" spans="1:28">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row>
    <row r="920" s="139" customFormat="1" spans="1:28">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row>
    <row r="921" s="139" customFormat="1" spans="1:28">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row>
    <row r="922" s="139" customFormat="1" spans="1:28">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row>
    <row r="923" s="139" customFormat="1" spans="1:28">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row>
    <row r="924" s="139" customFormat="1" spans="1:28">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row>
    <row r="925" s="139" customFormat="1" spans="1:28">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row>
    <row r="926" s="139" customFormat="1" spans="1:28">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row>
    <row r="927" s="139" customFormat="1" spans="1:28">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row>
    <row r="928" s="139" customFormat="1" spans="1:28">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row>
    <row r="929" s="139" customFormat="1" spans="1:28">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row>
    <row r="930" s="139" customFormat="1" spans="1:28">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row>
    <row r="931" s="139" customFormat="1" spans="1:28">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row>
    <row r="932" s="139" customFormat="1" spans="1:28">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row>
    <row r="933" s="139" customFormat="1" spans="1:28">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row>
    <row r="934" s="139" customFormat="1" spans="1:28">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row>
    <row r="935" s="139" customFormat="1" spans="1:28">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row>
    <row r="936" s="139" customFormat="1" spans="1:28">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row>
    <row r="937" s="139" customFormat="1" spans="1:28">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row>
    <row r="938" s="139" customFormat="1" spans="1:28">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row>
    <row r="939" s="139" customFormat="1" spans="1:28">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row>
    <row r="940" s="139" customFormat="1" spans="1:28">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row>
    <row r="941" s="139" customFormat="1" spans="1:28">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row>
    <row r="942" s="139" customFormat="1" spans="1:28">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row>
    <row r="943" s="139" customFormat="1" spans="1:28">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row>
    <row r="944" s="139" customFormat="1" spans="1:28">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row>
    <row r="945" s="139" customFormat="1" spans="1:28">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row>
    <row r="946" s="139" customFormat="1" spans="1:28">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row>
    <row r="947" s="139" customFormat="1" spans="1:28">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row>
    <row r="948" s="139" customFormat="1" spans="1:28">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row>
    <row r="949" s="139" customFormat="1" spans="1:28">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row>
    <row r="950" s="139" customFormat="1" spans="1:28">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row>
    <row r="951" s="139" customFormat="1" spans="1:28">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row>
    <row r="952" s="139" customFormat="1" spans="1:28">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row>
    <row r="953" s="139" customFormat="1" spans="1:28">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row>
    <row r="954" s="139" customFormat="1" spans="1:28">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row>
    <row r="955" s="139" customFormat="1" spans="1:28">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row>
    <row r="956" s="139" customFormat="1" spans="1:28">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row>
    <row r="957" s="139" customFormat="1" spans="1:28">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row>
    <row r="958" s="139" customFormat="1" spans="1:28">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row>
    <row r="959" s="139" customFormat="1" spans="1:28">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row>
    <row r="960" s="139" customFormat="1" spans="1:28">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row>
    <row r="961" s="139" customFormat="1" spans="1:28">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row>
    <row r="962" s="139" customFormat="1" spans="1:28">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row>
    <row r="963" s="139" customFormat="1" spans="1:28">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row>
    <row r="964" s="139" customFormat="1" spans="1:28">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row>
    <row r="965" s="139" customFormat="1" spans="1:28">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row>
    <row r="966" s="139" customFormat="1" spans="1:28">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row>
    <row r="967" s="139" customFormat="1" spans="1:28">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row>
    <row r="968" s="139" customFormat="1" spans="1:28">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row>
    <row r="969" s="139" customFormat="1" spans="1:28">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row>
    <row r="970" s="139" customFormat="1" spans="1:28">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row>
    <row r="971" s="139" customFormat="1" spans="1:28">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row>
    <row r="972" s="139" customFormat="1" spans="1:28">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row>
    <row r="973" s="139" customFormat="1" spans="1:28">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row>
    <row r="974" s="139" customFormat="1" spans="1:28">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row>
    <row r="975" s="139" customFormat="1" spans="1:28">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row>
    <row r="976" s="139" customFormat="1" spans="1:28">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row>
    <row r="977" s="139" customFormat="1" spans="1:28">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row>
    <row r="978" s="139" customFormat="1" spans="1:28">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row>
    <row r="979" s="139" customFormat="1" spans="1:28">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row>
    <row r="980" s="139" customFormat="1" spans="1:28">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row>
    <row r="981" s="139" customFormat="1" spans="1:28">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row>
    <row r="982" s="139" customFormat="1" spans="1:28">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row>
    <row r="983" s="139" customFormat="1" spans="1:28">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row>
    <row r="984" s="139" customFormat="1" spans="1:28">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row>
    <row r="985" s="139" customFormat="1" spans="1:28">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row>
    <row r="986" s="139" customFormat="1" spans="1:28">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row>
    <row r="987" s="139" customFormat="1" spans="1:28">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row>
    <row r="988" s="139" customFormat="1" spans="1:28">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row>
    <row r="989" s="139" customFormat="1" spans="1:28">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row>
    <row r="990" s="139" customFormat="1" spans="1:28">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row>
    <row r="991" s="139" customFormat="1" spans="1:28">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row>
    <row r="992" s="139" customFormat="1" spans="1:28">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row>
    <row r="993" s="139" customFormat="1" spans="1:28">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row>
    <row r="994" s="139" customFormat="1" spans="1:28">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row>
    <row r="995" s="139" customFormat="1" spans="1:28">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row>
    <row r="996" s="139" customFormat="1" spans="1:28">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row>
    <row r="997" s="139" customFormat="1" spans="1:28">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row>
    <row r="998" s="139" customFormat="1" spans="1:28">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row>
    <row r="999" s="139" customFormat="1" spans="1:28">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row>
    <row r="1000" s="139" customFormat="1" spans="1:28">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row>
    <row r="1001" s="139" customFormat="1" spans="1:28">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row>
    <row r="1002" s="139" customFormat="1" spans="1:28">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row>
    <row r="1003" s="139" customFormat="1" spans="1:28">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row>
    <row r="1004" s="139" customFormat="1" spans="1:28">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row>
    <row r="1005" s="139" customFormat="1" spans="1:28">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row>
    <row r="1006" s="139" customFormat="1" spans="1:28">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row>
    <row r="1007" s="139" customFormat="1" spans="1:28">
      <c r="A1007" s="137"/>
      <c r="B1007" s="137"/>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row>
    <row r="1008" s="139" customFormat="1" spans="1:28">
      <c r="A1008" s="137"/>
      <c r="B1008" s="137"/>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row>
    <row r="1009" s="139" customFormat="1" spans="1:28">
      <c r="A1009" s="137"/>
      <c r="B1009" s="137"/>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row>
    <row r="1010" s="139" customFormat="1" spans="1:28">
      <c r="A1010" s="137"/>
      <c r="B1010" s="137"/>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row>
    <row r="1011" s="139" customFormat="1" spans="1:28">
      <c r="A1011" s="137"/>
      <c r="B1011" s="137"/>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row>
    <row r="1012" s="139" customFormat="1" spans="1:28">
      <c r="A1012" s="137"/>
      <c r="B1012" s="137"/>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row>
    <row r="1013" s="139" customFormat="1" spans="1:28">
      <c r="A1013" s="137"/>
      <c r="B1013" s="137"/>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row>
    <row r="1014" s="139" customFormat="1" spans="1:28">
      <c r="A1014" s="137"/>
      <c r="B1014" s="137"/>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row>
    <row r="1015" s="139" customFormat="1" spans="1:28">
      <c r="A1015" s="137"/>
      <c r="B1015" s="137"/>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row>
    <row r="1016" s="139" customFormat="1" spans="1:28">
      <c r="A1016" s="137"/>
      <c r="B1016" s="137"/>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row>
    <row r="1017" s="139" customFormat="1" spans="1:28">
      <c r="A1017" s="137"/>
      <c r="B1017" s="137"/>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row>
    <row r="1018" s="139" customFormat="1" spans="1:28">
      <c r="A1018" s="137"/>
      <c r="B1018" s="137"/>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row>
    <row r="1019" s="139" customFormat="1" spans="1:28">
      <c r="A1019" s="137"/>
      <c r="B1019" s="137"/>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row>
    <row r="1020" s="139" customFormat="1" spans="1:28">
      <c r="A1020" s="137"/>
      <c r="B1020" s="137"/>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row>
    <row r="1021" s="139" customFormat="1" spans="1:28">
      <c r="A1021" s="137"/>
      <c r="B1021" s="137"/>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row>
    <row r="1022" s="139" customFormat="1" spans="1:28">
      <c r="A1022" s="137"/>
      <c r="B1022" s="137"/>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row>
    <row r="1023" s="139" customFormat="1" spans="1:28">
      <c r="A1023" s="137"/>
      <c r="B1023" s="137"/>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row>
    <row r="1024" s="139" customFormat="1" spans="1:28">
      <c r="A1024" s="137"/>
      <c r="B1024" s="137"/>
      <c r="C1024" s="137"/>
      <c r="D1024" s="137"/>
      <c r="E1024" s="137"/>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row>
    <row r="1025" s="139" customFormat="1" spans="1:28">
      <c r="A1025" s="137"/>
      <c r="B1025" s="137"/>
      <c r="C1025" s="137"/>
      <c r="D1025" s="137"/>
      <c r="E1025" s="137"/>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row>
    <row r="1026" s="139" customFormat="1" spans="1:28">
      <c r="A1026" s="137"/>
      <c r="B1026" s="137"/>
      <c r="C1026" s="137"/>
      <c r="D1026" s="137"/>
      <c r="E1026" s="137"/>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row>
    <row r="1027" s="139" customFormat="1" spans="1:28">
      <c r="A1027" s="137"/>
      <c r="B1027" s="137"/>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row>
    <row r="1028" s="139" customFormat="1" spans="1:28">
      <c r="A1028" s="137"/>
      <c r="B1028" s="137"/>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row>
    <row r="1029" s="139" customFormat="1" spans="1:28">
      <c r="A1029" s="137"/>
      <c r="B1029" s="137"/>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row>
    <row r="1030" s="139" customFormat="1" spans="1:28">
      <c r="A1030" s="137"/>
      <c r="B1030" s="137"/>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row>
    <row r="1031" s="139" customFormat="1" spans="1:28">
      <c r="A1031" s="137"/>
      <c r="B1031" s="137"/>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row>
    <row r="1032" s="139" customFormat="1" spans="1:28">
      <c r="A1032" s="137"/>
      <c r="B1032" s="137"/>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row>
    <row r="1033" s="139" customFormat="1" spans="1:28">
      <c r="A1033" s="137"/>
      <c r="B1033" s="137"/>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row>
    <row r="1034" s="139" customFormat="1" spans="1:28">
      <c r="A1034" s="137"/>
      <c r="B1034" s="137"/>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row>
    <row r="1035" s="139" customFormat="1" spans="1:28">
      <c r="A1035" s="137"/>
      <c r="B1035" s="137"/>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row>
    <row r="1036" s="139" customFormat="1" spans="1:28">
      <c r="A1036" s="137"/>
      <c r="B1036" s="137"/>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row>
    <row r="1037" s="139" customFormat="1" spans="1:28">
      <c r="A1037" s="137"/>
      <c r="B1037" s="137"/>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row>
    <row r="1038" s="139" customFormat="1" spans="1:28">
      <c r="A1038" s="137"/>
      <c r="B1038" s="137"/>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row>
    <row r="1039" s="139" customFormat="1" spans="1:28">
      <c r="A1039" s="137"/>
      <c r="B1039" s="137"/>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row>
    <row r="1040" s="139" customFormat="1" spans="1:28">
      <c r="A1040" s="137"/>
      <c r="B1040" s="137"/>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row>
    <row r="1041" s="139" customFormat="1" spans="1:28">
      <c r="A1041" s="137"/>
      <c r="B1041" s="137"/>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row>
    <row r="1042" s="139" customFormat="1" spans="1:28">
      <c r="A1042" s="137"/>
      <c r="B1042" s="137"/>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row>
    <row r="1043" s="139" customFormat="1" spans="1:28">
      <c r="A1043" s="137"/>
      <c r="B1043" s="137"/>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row>
    <row r="1044" s="139" customFormat="1" spans="1:28">
      <c r="A1044" s="137"/>
      <c r="B1044" s="137"/>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row>
    <row r="1045" s="139" customFormat="1" spans="1:28">
      <c r="A1045" s="137"/>
      <c r="B1045" s="137"/>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row>
    <row r="1046" s="139" customFormat="1" spans="1:28">
      <c r="A1046" s="137"/>
      <c r="B1046" s="137"/>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row>
    <row r="1047" s="139" customFormat="1" spans="1:28">
      <c r="A1047" s="137"/>
      <c r="B1047" s="137"/>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row>
    <row r="1048" s="139" customFormat="1" spans="1:28">
      <c r="A1048" s="137"/>
      <c r="B1048" s="137"/>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row>
    <row r="1049" s="139" customFormat="1" spans="1:28">
      <c r="A1049" s="137"/>
      <c r="B1049" s="137"/>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row>
    <row r="1050" s="139" customFormat="1" spans="1:28">
      <c r="A1050" s="137"/>
      <c r="B1050" s="137"/>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row>
    <row r="1051" s="139" customFormat="1" spans="1:28">
      <c r="A1051" s="137"/>
      <c r="B1051" s="137"/>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row>
    <row r="1052" s="139" customFormat="1" spans="1:28">
      <c r="A1052" s="137"/>
      <c r="B1052" s="137"/>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row>
    <row r="1053" s="139" customFormat="1" spans="1:28">
      <c r="A1053" s="137"/>
      <c r="B1053" s="137"/>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row>
    <row r="1054" s="139" customFormat="1" spans="1:28">
      <c r="A1054" s="137"/>
      <c r="B1054" s="137"/>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row>
    <row r="1055" s="139" customFormat="1" spans="1:28">
      <c r="A1055" s="137"/>
      <c r="B1055" s="137"/>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row>
    <row r="1056" s="139" customFormat="1" spans="1:28">
      <c r="A1056" s="137"/>
      <c r="B1056" s="137"/>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row>
    <row r="1057" s="139" customFormat="1" spans="1:28">
      <c r="A1057" s="137"/>
      <c r="B1057" s="137"/>
      <c r="C1057" s="137"/>
      <c r="D1057" s="137"/>
      <c r="E1057" s="137"/>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row>
    <row r="1058" s="139" customFormat="1" spans="1:28">
      <c r="A1058" s="137"/>
      <c r="B1058" s="137"/>
      <c r="C1058" s="137"/>
      <c r="D1058" s="137"/>
      <c r="E1058" s="137"/>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row>
    <row r="1059" s="139" customFormat="1" spans="1:28">
      <c r="A1059" s="137"/>
      <c r="B1059" s="137"/>
      <c r="C1059" s="137"/>
      <c r="D1059" s="137"/>
      <c r="E1059" s="137"/>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row>
    <row r="1060" s="139" customFormat="1" spans="1:28">
      <c r="A1060" s="137"/>
      <c r="B1060" s="137"/>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row>
    <row r="1061" s="139" customFormat="1" spans="1:28">
      <c r="A1061" s="137"/>
      <c r="B1061" s="137"/>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row>
    <row r="1062" s="139" customFormat="1" spans="1:28">
      <c r="A1062" s="137"/>
      <c r="B1062" s="137"/>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row>
    <row r="1063" s="139" customFormat="1" spans="1:28">
      <c r="A1063" s="137"/>
      <c r="B1063" s="137"/>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row>
    <row r="1064" s="139" customFormat="1" spans="1:28">
      <c r="A1064" s="137"/>
      <c r="B1064" s="137"/>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row>
    <row r="1065" s="139" customFormat="1" spans="1:28">
      <c r="A1065" s="137"/>
      <c r="B1065" s="137"/>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row>
    <row r="1066" s="139" customFormat="1" spans="1:28">
      <c r="A1066" s="137"/>
      <c r="B1066" s="137"/>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row>
    <row r="1067" s="139" customFormat="1" spans="1:28">
      <c r="A1067" s="137"/>
      <c r="B1067" s="137"/>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row>
    <row r="1068" s="139" customFormat="1" spans="1:28">
      <c r="A1068" s="137"/>
      <c r="B1068" s="137"/>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row>
    <row r="1069" s="139" customFormat="1" spans="1:28">
      <c r="A1069" s="137"/>
      <c r="B1069" s="137"/>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row>
    <row r="1070" s="139" customFormat="1" spans="1:28">
      <c r="A1070" s="137"/>
      <c r="B1070" s="137"/>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row>
    <row r="1071" s="139" customFormat="1" spans="1:28">
      <c r="A1071" s="137"/>
      <c r="B1071" s="137"/>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row>
    <row r="1072" s="139" customFormat="1" spans="1:28">
      <c r="A1072" s="137"/>
      <c r="B1072" s="137"/>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row>
    <row r="1073" s="139" customFormat="1" spans="1:28">
      <c r="A1073" s="137"/>
      <c r="B1073" s="137"/>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row>
    <row r="1074" s="139" customFormat="1" spans="1:28">
      <c r="A1074" s="137"/>
      <c r="B1074" s="137"/>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row>
    <row r="1075" s="139" customFormat="1" spans="1:28">
      <c r="A1075" s="137"/>
      <c r="B1075" s="137"/>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row>
    <row r="1076" s="139" customFormat="1" spans="1:28">
      <c r="A1076" s="137"/>
      <c r="B1076" s="137"/>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row>
    <row r="1077" s="139" customFormat="1" spans="1:28">
      <c r="A1077" s="137"/>
      <c r="B1077" s="137"/>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row>
    <row r="1078" s="139" customFormat="1" spans="1:28">
      <c r="A1078" s="137"/>
      <c r="B1078" s="137"/>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row>
    <row r="1079" s="139" customFormat="1" spans="1:28">
      <c r="A1079" s="137"/>
      <c r="B1079" s="137"/>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row>
    <row r="1080" s="139" customFormat="1" spans="1:28">
      <c r="A1080" s="137"/>
      <c r="B1080" s="137"/>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row>
    <row r="1081" s="139" customFormat="1" spans="1:28">
      <c r="A1081" s="137"/>
      <c r="B1081" s="137"/>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row>
    <row r="1082" s="139" customFormat="1" spans="1:28">
      <c r="A1082" s="137"/>
      <c r="B1082" s="137"/>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row>
    <row r="1083" s="139" customFormat="1" spans="1:28">
      <c r="A1083" s="137"/>
      <c r="B1083" s="137"/>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row>
    <row r="1084" s="139" customFormat="1" spans="1:28">
      <c r="A1084" s="137"/>
      <c r="B1084" s="137"/>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row>
    <row r="1085" s="139" customFormat="1" spans="1:28">
      <c r="A1085" s="137"/>
      <c r="B1085" s="137"/>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row>
    <row r="1086" s="139" customFormat="1" spans="1:28">
      <c r="A1086" s="137"/>
      <c r="B1086" s="137"/>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row>
    <row r="1087" s="139" customFormat="1" spans="1:28">
      <c r="A1087" s="137"/>
      <c r="B1087" s="137"/>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row>
    <row r="1088" s="139" customFormat="1" spans="1:28">
      <c r="A1088" s="137"/>
      <c r="B1088" s="137"/>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row>
    <row r="1089" s="139" customFormat="1" spans="1:28">
      <c r="A1089" s="137"/>
      <c r="B1089" s="137"/>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row>
    <row r="1090" s="139" customFormat="1" spans="1:28">
      <c r="A1090" s="137"/>
      <c r="B1090" s="137"/>
      <c r="C1090" s="137"/>
      <c r="D1090" s="137"/>
      <c r="E1090" s="137"/>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row>
    <row r="1091" s="139" customFormat="1" spans="1:28">
      <c r="A1091" s="137"/>
      <c r="B1091" s="137"/>
      <c r="C1091" s="137"/>
      <c r="D1091" s="137"/>
      <c r="E1091" s="137"/>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row>
    <row r="1092" s="139" customFormat="1" spans="1:28">
      <c r="A1092" s="137"/>
      <c r="B1092" s="137"/>
      <c r="C1092" s="137"/>
      <c r="D1092" s="137"/>
      <c r="E1092" s="137"/>
      <c r="F1092" s="137"/>
      <c r="G1092" s="137"/>
      <c r="H1092" s="137"/>
      <c r="I1092" s="137"/>
      <c r="J1092" s="137"/>
      <c r="K1092" s="137"/>
      <c r="L1092" s="137"/>
      <c r="M1092" s="137"/>
      <c r="N1092" s="137"/>
      <c r="O1092" s="137"/>
      <c r="P1092" s="137"/>
      <c r="Q1092" s="137"/>
      <c r="R1092" s="137"/>
      <c r="S1092" s="137"/>
      <c r="T1092" s="137"/>
      <c r="U1092" s="137"/>
      <c r="V1092" s="137"/>
      <c r="W1092" s="137"/>
      <c r="X1092" s="137"/>
      <c r="Y1092" s="137"/>
      <c r="Z1092" s="137"/>
      <c r="AA1092" s="137"/>
      <c r="AB1092" s="137"/>
    </row>
    <row r="1093" s="139" customFormat="1" spans="1:28">
      <c r="A1093" s="137"/>
      <c r="B1093" s="137"/>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row>
    <row r="1094" s="139" customFormat="1" spans="1:28">
      <c r="A1094" s="137"/>
      <c r="B1094" s="137"/>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row>
    <row r="1095" s="139" customFormat="1" spans="1:28">
      <c r="A1095" s="137"/>
      <c r="B1095" s="137"/>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row>
    <row r="1096" s="139" customFormat="1" spans="1:28">
      <c r="A1096" s="137"/>
      <c r="B1096" s="137"/>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row>
    <row r="1097" s="139" customFormat="1" spans="1:28">
      <c r="A1097" s="137"/>
      <c r="B1097" s="137"/>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row>
    <row r="1098" s="139" customFormat="1" spans="1:28">
      <c r="A1098" s="137"/>
      <c r="B1098" s="137"/>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row>
    <row r="1099" s="139" customFormat="1" spans="1:28">
      <c r="A1099" s="137"/>
      <c r="B1099" s="137"/>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row>
    <row r="1100" s="139" customFormat="1" spans="1:28">
      <c r="A1100" s="137"/>
      <c r="B1100" s="137"/>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row>
    <row r="1101" s="139" customFormat="1" spans="1:28">
      <c r="A1101" s="137"/>
      <c r="B1101" s="137"/>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row>
    <row r="1102" s="139" customFormat="1" spans="1:28">
      <c r="A1102" s="137"/>
      <c r="B1102" s="137"/>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row>
    <row r="1103" s="139" customFormat="1" spans="1:28">
      <c r="A1103" s="137"/>
      <c r="B1103" s="137"/>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row>
    <row r="1104" s="139" customFormat="1" spans="1:28">
      <c r="A1104" s="137"/>
      <c r="B1104" s="137"/>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row>
    <row r="1105" s="139" customFormat="1" spans="1:28">
      <c r="A1105" s="137"/>
      <c r="B1105" s="137"/>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row>
    <row r="1106" s="139" customFormat="1" spans="1:28">
      <c r="A1106" s="137"/>
      <c r="B1106" s="137"/>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row>
    <row r="1107" s="139" customFormat="1" spans="1:28">
      <c r="A1107" s="137"/>
      <c r="B1107" s="137"/>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row>
    <row r="1108" s="139" customFormat="1" spans="1:28">
      <c r="A1108" s="137"/>
      <c r="B1108" s="137"/>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row>
    <row r="1109" s="139" customFormat="1" spans="1:28">
      <c r="A1109" s="137"/>
      <c r="B1109" s="137"/>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row>
    <row r="1110" s="139" customFormat="1" spans="1:28">
      <c r="A1110" s="137"/>
      <c r="B1110" s="137"/>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row>
    <row r="1111" s="139" customFormat="1" spans="1:28">
      <c r="A1111" s="137"/>
      <c r="B1111" s="137"/>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row>
    <row r="1112" s="139" customFormat="1" spans="1:28">
      <c r="A1112" s="137"/>
      <c r="B1112" s="137"/>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row>
    <row r="1113" s="139" customFormat="1" spans="1:28">
      <c r="A1113" s="137"/>
      <c r="B1113" s="137"/>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row>
    <row r="1114" s="139" customFormat="1" spans="1:28">
      <c r="A1114" s="137"/>
      <c r="B1114" s="137"/>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row>
    <row r="1115" s="139" customFormat="1" spans="1:28">
      <c r="A1115" s="137"/>
      <c r="B1115" s="137"/>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row>
    <row r="1116" s="139" customFormat="1" spans="1:28">
      <c r="A1116" s="137"/>
      <c r="B1116" s="137"/>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row>
    <row r="1117" s="139" customFormat="1" spans="1:28">
      <c r="A1117" s="137"/>
      <c r="B1117" s="137"/>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row>
    <row r="1118" s="139" customFormat="1" spans="1:28">
      <c r="A1118" s="137"/>
      <c r="B1118" s="137"/>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row>
    <row r="1119" s="139" customFormat="1" spans="1:28">
      <c r="A1119" s="137"/>
      <c r="B1119" s="137"/>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row>
    <row r="1120" s="139" customFormat="1" spans="1:28">
      <c r="A1120" s="137"/>
      <c r="B1120" s="137"/>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row>
    <row r="1121" s="139" customFormat="1" spans="1:28">
      <c r="A1121" s="137"/>
      <c r="B1121" s="137"/>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row>
    <row r="1122" s="139" customFormat="1" spans="1:28">
      <c r="A1122" s="137"/>
      <c r="B1122" s="137"/>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row>
    <row r="1123" s="139" customFormat="1" spans="1:28">
      <c r="A1123" s="137"/>
      <c r="B1123" s="137"/>
      <c r="C1123" s="137"/>
      <c r="D1123" s="137"/>
      <c r="E1123" s="137"/>
      <c r="F1123" s="137"/>
      <c r="G1123" s="137"/>
      <c r="H1123" s="137"/>
      <c r="I1123" s="137"/>
      <c r="J1123" s="137"/>
      <c r="K1123" s="137"/>
      <c r="L1123" s="137"/>
      <c r="M1123" s="137"/>
      <c r="N1123" s="137"/>
      <c r="O1123" s="137"/>
      <c r="P1123" s="137"/>
      <c r="Q1123" s="137"/>
      <c r="R1123" s="137"/>
      <c r="S1123" s="137"/>
      <c r="T1123" s="137"/>
      <c r="U1123" s="137"/>
      <c r="V1123" s="137"/>
      <c r="W1123" s="137"/>
      <c r="X1123" s="137"/>
      <c r="Y1123" s="137"/>
      <c r="Z1123" s="137"/>
      <c r="AA1123" s="137"/>
      <c r="AB1123" s="137"/>
    </row>
    <row r="1124" s="139" customFormat="1" spans="1:28">
      <c r="A1124" s="137"/>
      <c r="B1124" s="137"/>
      <c r="C1124" s="137"/>
      <c r="D1124" s="137"/>
      <c r="E1124" s="137"/>
      <c r="F1124" s="137"/>
      <c r="G1124" s="137"/>
      <c r="H1124" s="137"/>
      <c r="I1124" s="137"/>
      <c r="J1124" s="137"/>
      <c r="K1124" s="137"/>
      <c r="L1124" s="137"/>
      <c r="M1124" s="137"/>
      <c r="N1124" s="137"/>
      <c r="O1124" s="137"/>
      <c r="P1124" s="137"/>
      <c r="Q1124" s="137"/>
      <c r="R1124" s="137"/>
      <c r="S1124" s="137"/>
      <c r="T1124" s="137"/>
      <c r="U1124" s="137"/>
      <c r="V1124" s="137"/>
      <c r="W1124" s="137"/>
      <c r="X1124" s="137"/>
      <c r="Y1124" s="137"/>
      <c r="Z1124" s="137"/>
      <c r="AA1124" s="137"/>
      <c r="AB1124" s="137"/>
    </row>
    <row r="1125" s="139" customFormat="1" spans="1:28">
      <c r="A1125" s="137"/>
      <c r="B1125" s="137"/>
      <c r="C1125" s="137"/>
      <c r="D1125" s="137"/>
      <c r="E1125" s="137"/>
      <c r="F1125" s="137"/>
      <c r="G1125" s="137"/>
      <c r="H1125" s="137"/>
      <c r="I1125" s="137"/>
      <c r="J1125" s="137"/>
      <c r="K1125" s="137"/>
      <c r="L1125" s="137"/>
      <c r="M1125" s="137"/>
      <c r="N1125" s="137"/>
      <c r="O1125" s="137"/>
      <c r="P1125" s="137"/>
      <c r="Q1125" s="137"/>
      <c r="R1125" s="137"/>
      <c r="S1125" s="137"/>
      <c r="T1125" s="137"/>
      <c r="U1125" s="137"/>
      <c r="V1125" s="137"/>
      <c r="W1125" s="137"/>
      <c r="X1125" s="137"/>
      <c r="Y1125" s="137"/>
      <c r="Z1125" s="137"/>
      <c r="AA1125" s="137"/>
      <c r="AB1125" s="137"/>
    </row>
    <row r="1126" s="139" customFormat="1" spans="1:28">
      <c r="A1126" s="137"/>
      <c r="B1126" s="137"/>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row>
    <row r="1127" s="139" customFormat="1" spans="1:28">
      <c r="A1127" s="137"/>
      <c r="B1127" s="137"/>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row>
    <row r="1128" s="139" customFormat="1" spans="1:28">
      <c r="A1128" s="137"/>
      <c r="B1128" s="137"/>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row>
    <row r="1129" s="139" customFormat="1" spans="1:28">
      <c r="A1129" s="137"/>
      <c r="B1129" s="137"/>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row>
    <row r="1130" s="139" customFormat="1" spans="1:28">
      <c r="A1130" s="137"/>
      <c r="B1130" s="137"/>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row>
    <row r="1131" s="139" customFormat="1" spans="1:28">
      <c r="A1131" s="137"/>
      <c r="B1131" s="137"/>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row>
    <row r="1132" s="139" customFormat="1" spans="1:28">
      <c r="A1132" s="137"/>
      <c r="B1132" s="137"/>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row>
    <row r="1133" s="139" customFormat="1" spans="1:28">
      <c r="A1133" s="137"/>
      <c r="B1133" s="137"/>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row>
    <row r="1134" s="139" customFormat="1" spans="1:28">
      <c r="A1134" s="137"/>
      <c r="B1134" s="137"/>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row>
    <row r="1135" s="139" customFormat="1" spans="1:28">
      <c r="A1135" s="137"/>
      <c r="B1135" s="137"/>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row>
    <row r="1136" s="139" customFormat="1" spans="1:28">
      <c r="A1136" s="137"/>
      <c r="B1136" s="137"/>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row>
    <row r="1137" s="139" customFormat="1" spans="1:28">
      <c r="A1137" s="137"/>
      <c r="B1137" s="137"/>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row>
    <row r="1138" s="139" customFormat="1" spans="1:28">
      <c r="A1138" s="137"/>
      <c r="B1138" s="137"/>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row>
    <row r="1139" s="139" customFormat="1" spans="1:28">
      <c r="A1139" s="137"/>
      <c r="B1139" s="137"/>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row>
    <row r="1140" s="139" customFormat="1" spans="1:28">
      <c r="A1140" s="137"/>
      <c r="B1140" s="137"/>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row>
    <row r="1141" s="139" customFormat="1" spans="1:28">
      <c r="A1141" s="137"/>
      <c r="B1141" s="137"/>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row>
    <row r="1142" s="139" customFormat="1" spans="1:28">
      <c r="A1142" s="137"/>
      <c r="B1142" s="137"/>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row>
    <row r="1143" s="139" customFormat="1" spans="1:28">
      <c r="A1143" s="137"/>
      <c r="B1143" s="137"/>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row>
    <row r="1144" s="139" customFormat="1" spans="1:28">
      <c r="A1144" s="137"/>
      <c r="B1144" s="137"/>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row>
    <row r="1145" s="139" customFormat="1" spans="1:28">
      <c r="A1145" s="137"/>
      <c r="B1145" s="137"/>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row>
    <row r="1146" s="139" customFormat="1" spans="1:28">
      <c r="A1146" s="137"/>
      <c r="B1146" s="137"/>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row>
    <row r="1147" s="139" customFormat="1" spans="1:28">
      <c r="A1147" s="137"/>
      <c r="B1147" s="137"/>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row>
    <row r="1148" s="139" customFormat="1" spans="1:28">
      <c r="A1148" s="137"/>
      <c r="B1148" s="137"/>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row>
    <row r="1149" s="139" customFormat="1" spans="1:28">
      <c r="A1149" s="137"/>
      <c r="B1149" s="137"/>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row>
    <row r="1150" s="139" customFormat="1" spans="1:28">
      <c r="A1150" s="137"/>
      <c r="B1150" s="137"/>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row>
    <row r="1151" s="139" customFormat="1" spans="1:28">
      <c r="A1151" s="137"/>
      <c r="B1151" s="137"/>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row>
    <row r="1152" s="139" customFormat="1" spans="1:28">
      <c r="A1152" s="137"/>
      <c r="B1152" s="137"/>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row>
    <row r="1153" s="139" customFormat="1" spans="1:28">
      <c r="A1153" s="137"/>
      <c r="B1153" s="137"/>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row>
    <row r="1154" s="139" customFormat="1" spans="1:28">
      <c r="A1154" s="137"/>
      <c r="B1154" s="137"/>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row>
    <row r="1155" s="139" customFormat="1" spans="1:28">
      <c r="A1155" s="137"/>
      <c r="B1155" s="137"/>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row>
    <row r="1156" s="139" customFormat="1" spans="1:28">
      <c r="A1156" s="137"/>
      <c r="B1156" s="137"/>
      <c r="C1156" s="137"/>
      <c r="D1156" s="137"/>
      <c r="E1156" s="137"/>
      <c r="F1156" s="137"/>
      <c r="G1156" s="137"/>
      <c r="H1156" s="137"/>
      <c r="I1156" s="137"/>
      <c r="J1156" s="137"/>
      <c r="K1156" s="137"/>
      <c r="L1156" s="137"/>
      <c r="M1156" s="137"/>
      <c r="N1156" s="137"/>
      <c r="O1156" s="137"/>
      <c r="P1156" s="137"/>
      <c r="Q1156" s="137"/>
      <c r="R1156" s="137"/>
      <c r="S1156" s="137"/>
      <c r="T1156" s="137"/>
      <c r="U1156" s="137"/>
      <c r="V1156" s="137"/>
      <c r="W1156" s="137"/>
      <c r="X1156" s="137"/>
      <c r="Y1156" s="137"/>
      <c r="Z1156" s="137"/>
      <c r="AA1156" s="137"/>
      <c r="AB1156" s="137"/>
    </row>
    <row r="1157" s="139" customFormat="1" spans="1:28">
      <c r="A1157" s="137"/>
      <c r="B1157" s="137"/>
      <c r="C1157" s="137"/>
      <c r="D1157" s="137"/>
      <c r="E1157" s="137"/>
      <c r="F1157" s="137"/>
      <c r="G1157" s="137"/>
      <c r="H1157" s="137"/>
      <c r="I1157" s="137"/>
      <c r="J1157" s="137"/>
      <c r="K1157" s="137"/>
      <c r="L1157" s="137"/>
      <c r="M1157" s="137"/>
      <c r="N1157" s="137"/>
      <c r="O1157" s="137"/>
      <c r="P1157" s="137"/>
      <c r="Q1157" s="137"/>
      <c r="R1157" s="137"/>
      <c r="S1157" s="137"/>
      <c r="T1157" s="137"/>
      <c r="U1157" s="137"/>
      <c r="V1157" s="137"/>
      <c r="W1157" s="137"/>
      <c r="X1157" s="137"/>
      <c r="Y1157" s="137"/>
      <c r="Z1157" s="137"/>
      <c r="AA1157" s="137"/>
      <c r="AB1157" s="137"/>
    </row>
    <row r="1158" s="139" customFormat="1" spans="1:28">
      <c r="A1158" s="137"/>
      <c r="B1158" s="137"/>
      <c r="C1158" s="137"/>
      <c r="D1158" s="137"/>
      <c r="E1158" s="137"/>
      <c r="F1158" s="137"/>
      <c r="G1158" s="137"/>
      <c r="H1158" s="137"/>
      <c r="I1158" s="137"/>
      <c r="J1158" s="137"/>
      <c r="K1158" s="137"/>
      <c r="L1158" s="137"/>
      <c r="M1158" s="137"/>
      <c r="N1158" s="137"/>
      <c r="O1158" s="137"/>
      <c r="P1158" s="137"/>
      <c r="Q1158" s="137"/>
      <c r="R1158" s="137"/>
      <c r="S1158" s="137"/>
      <c r="T1158" s="137"/>
      <c r="U1158" s="137"/>
      <c r="V1158" s="137"/>
      <c r="W1158" s="137"/>
      <c r="X1158" s="137"/>
      <c r="Y1158" s="137"/>
      <c r="Z1158" s="137"/>
      <c r="AA1158" s="137"/>
      <c r="AB1158" s="137"/>
    </row>
    <row r="1159" s="139" customFormat="1" spans="1:28">
      <c r="A1159" s="137"/>
      <c r="B1159" s="137"/>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row>
    <row r="1160" s="139" customFormat="1" spans="1:28">
      <c r="A1160" s="137"/>
      <c r="B1160" s="137"/>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row>
    <row r="1161" s="139" customFormat="1" spans="1:28">
      <c r="A1161" s="137"/>
      <c r="B1161" s="137"/>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row>
    <row r="1162" s="139" customFormat="1" spans="1:28">
      <c r="A1162" s="137"/>
      <c r="B1162" s="137"/>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row>
    <row r="1163" s="139" customFormat="1" spans="1:28">
      <c r="A1163" s="137"/>
      <c r="B1163" s="137"/>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row>
    <row r="1164" s="139" customFormat="1" spans="1:28">
      <c r="A1164" s="137"/>
      <c r="B1164" s="137"/>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row>
    <row r="1165" s="139" customFormat="1" spans="1:28">
      <c r="A1165" s="137"/>
      <c r="B1165" s="137"/>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row>
    <row r="1166" s="139" customFormat="1" spans="1:28">
      <c r="A1166" s="137"/>
      <c r="B1166" s="137"/>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row>
    <row r="1167" s="139" customFormat="1" spans="1:28">
      <c r="A1167" s="137"/>
      <c r="B1167" s="137"/>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row>
    <row r="1168" s="139" customFormat="1" spans="1:28">
      <c r="A1168" s="137"/>
      <c r="B1168" s="137"/>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row>
    <row r="1169" s="139" customFormat="1" spans="1:28">
      <c r="A1169" s="137"/>
      <c r="B1169" s="137"/>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row>
    <row r="1170" s="139" customFormat="1" spans="1:28">
      <c r="A1170" s="137"/>
      <c r="B1170" s="137"/>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row>
    <row r="1171" s="139" customFormat="1" spans="1:28">
      <c r="A1171" s="137"/>
      <c r="B1171" s="137"/>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row>
    <row r="1172" s="139" customFormat="1" spans="1:28">
      <c r="A1172" s="137"/>
      <c r="B1172" s="137"/>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row>
    <row r="1173" s="139" customFormat="1" spans="1:28">
      <c r="A1173" s="137"/>
      <c r="B1173" s="137"/>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row>
    <row r="1174" s="139" customFormat="1" spans="1:28">
      <c r="A1174" s="137"/>
      <c r="B1174" s="137"/>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row>
    <row r="1175" s="139" customFormat="1" spans="1:28">
      <c r="A1175" s="137"/>
      <c r="B1175" s="137"/>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row>
    <row r="1176" s="139" customFormat="1" spans="1:28">
      <c r="A1176" s="137"/>
      <c r="B1176" s="137"/>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row>
    <row r="1177" s="139" customFormat="1" spans="1:28">
      <c r="A1177" s="137"/>
      <c r="B1177" s="137"/>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row>
    <row r="1178" s="139" customFormat="1" spans="1:28">
      <c r="A1178" s="137"/>
      <c r="B1178" s="137"/>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row>
    <row r="1179" s="139" customFormat="1" spans="1:28">
      <c r="A1179" s="137"/>
      <c r="B1179" s="137"/>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row>
    <row r="1180" s="139" customFormat="1" spans="1:28">
      <c r="A1180" s="137"/>
      <c r="B1180" s="137"/>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row>
    <row r="1181" s="139" customFormat="1" spans="1:28">
      <c r="A1181" s="137"/>
      <c r="B1181" s="137"/>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row>
    <row r="1182" s="139" customFormat="1" spans="1:28">
      <c r="A1182" s="137"/>
      <c r="B1182" s="137"/>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row>
    <row r="1183" s="139" customFormat="1" spans="1:28">
      <c r="A1183" s="137"/>
      <c r="B1183" s="137"/>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row>
    <row r="1184" s="139" customFormat="1" spans="1:28">
      <c r="A1184" s="137"/>
      <c r="B1184" s="137"/>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row>
    <row r="1185" s="139" customFormat="1" spans="1:28">
      <c r="A1185" s="137"/>
      <c r="B1185" s="137"/>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row>
    <row r="1186" s="139" customFormat="1" spans="1:28">
      <c r="A1186" s="137"/>
      <c r="B1186" s="137"/>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row>
    <row r="1187" s="139" customFormat="1" spans="1:28">
      <c r="A1187" s="137"/>
      <c r="B1187" s="137"/>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row>
    <row r="1188" s="139" customFormat="1" spans="1:28">
      <c r="A1188" s="137"/>
      <c r="B1188" s="137"/>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row>
    <row r="1189" s="139" customFormat="1" spans="1:28">
      <c r="A1189" s="137"/>
      <c r="B1189" s="137"/>
      <c r="C1189" s="137"/>
      <c r="D1189" s="137"/>
      <c r="E1189" s="137"/>
      <c r="F1189" s="137"/>
      <c r="G1189" s="137"/>
      <c r="H1189" s="137"/>
      <c r="I1189" s="137"/>
      <c r="J1189" s="137"/>
      <c r="K1189" s="137"/>
      <c r="L1189" s="137"/>
      <c r="M1189" s="137"/>
      <c r="N1189" s="137"/>
      <c r="O1189" s="137"/>
      <c r="P1189" s="137"/>
      <c r="Q1189" s="137"/>
      <c r="R1189" s="137"/>
      <c r="S1189" s="137"/>
      <c r="T1189" s="137"/>
      <c r="U1189" s="137"/>
      <c r="V1189" s="137"/>
      <c r="W1189" s="137"/>
      <c r="X1189" s="137"/>
      <c r="Y1189" s="137"/>
      <c r="Z1189" s="137"/>
      <c r="AA1189" s="137"/>
      <c r="AB1189" s="137"/>
    </row>
    <row r="1190" s="139" customFormat="1" spans="1:28">
      <c r="A1190" s="137"/>
      <c r="B1190" s="137"/>
      <c r="C1190" s="137"/>
      <c r="D1190" s="137"/>
      <c r="E1190" s="137"/>
      <c r="F1190" s="137"/>
      <c r="G1190" s="137"/>
      <c r="H1190" s="137"/>
      <c r="I1190" s="137"/>
      <c r="J1190" s="137"/>
      <c r="K1190" s="137"/>
      <c r="L1190" s="137"/>
      <c r="M1190" s="137"/>
      <c r="N1190" s="137"/>
      <c r="O1190" s="137"/>
      <c r="P1190" s="137"/>
      <c r="Q1190" s="137"/>
      <c r="R1190" s="137"/>
      <c r="S1190" s="137"/>
      <c r="T1190" s="137"/>
      <c r="U1190" s="137"/>
      <c r="V1190" s="137"/>
      <c r="W1190" s="137"/>
      <c r="X1190" s="137"/>
      <c r="Y1190" s="137"/>
      <c r="Z1190" s="137"/>
      <c r="AA1190" s="137"/>
      <c r="AB1190" s="137"/>
    </row>
    <row r="1191" s="139" customFormat="1" spans="1:28">
      <c r="A1191" s="137"/>
      <c r="B1191" s="137"/>
      <c r="C1191" s="137"/>
      <c r="D1191" s="137"/>
      <c r="E1191" s="137"/>
      <c r="F1191" s="137"/>
      <c r="G1191" s="137"/>
      <c r="H1191" s="137"/>
      <c r="I1191" s="137"/>
      <c r="J1191" s="137"/>
      <c r="K1191" s="137"/>
      <c r="L1191" s="137"/>
      <c r="M1191" s="137"/>
      <c r="N1191" s="137"/>
      <c r="O1191" s="137"/>
      <c r="P1191" s="137"/>
      <c r="Q1191" s="137"/>
      <c r="R1191" s="137"/>
      <c r="S1191" s="137"/>
      <c r="T1191" s="137"/>
      <c r="U1191" s="137"/>
      <c r="V1191" s="137"/>
      <c r="W1191" s="137"/>
      <c r="X1191" s="137"/>
      <c r="Y1191" s="137"/>
      <c r="Z1191" s="137"/>
      <c r="AA1191" s="137"/>
      <c r="AB1191" s="137"/>
    </row>
    <row r="1192" s="139" customFormat="1" spans="1:28">
      <c r="A1192" s="137"/>
      <c r="B1192" s="137"/>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row>
    <row r="1193" s="139" customFormat="1" spans="1:28">
      <c r="A1193" s="137"/>
      <c r="B1193" s="137"/>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row>
    <row r="1194" s="139" customFormat="1" spans="1:28">
      <c r="A1194" s="137"/>
      <c r="B1194" s="137"/>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row>
    <row r="1195" s="139" customFormat="1" spans="1:28">
      <c r="A1195" s="137"/>
      <c r="B1195" s="137"/>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row>
    <row r="1196" s="139" customFormat="1" spans="1:28">
      <c r="A1196" s="137"/>
      <c r="B1196" s="137"/>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row>
    <row r="1197" s="139" customFormat="1" spans="1:28">
      <c r="A1197" s="137"/>
      <c r="B1197" s="137"/>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row>
    <row r="1198" s="139" customFormat="1" spans="1:28">
      <c r="A1198" s="137"/>
      <c r="B1198" s="137"/>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row>
    <row r="1199" s="139" customFormat="1" spans="1:28">
      <c r="A1199" s="137"/>
      <c r="B1199" s="137"/>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row>
    <row r="1200" s="139" customFormat="1" spans="1:28">
      <c r="A1200" s="137"/>
      <c r="B1200" s="137"/>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row>
    <row r="1201" s="139" customFormat="1" spans="1:28">
      <c r="A1201" s="137"/>
      <c r="B1201" s="137"/>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row>
    <row r="1202" s="139" customFormat="1" spans="1:28">
      <c r="A1202" s="137"/>
      <c r="B1202" s="137"/>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row>
    <row r="1203" s="139" customFormat="1" spans="1:28">
      <c r="A1203" s="137"/>
      <c r="B1203" s="137"/>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row>
    <row r="1204" s="139" customFormat="1" spans="1:28">
      <c r="A1204" s="137"/>
      <c r="B1204" s="137"/>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row>
    <row r="1205" s="139" customFormat="1" spans="1:28">
      <c r="A1205" s="137"/>
      <c r="B1205" s="137"/>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row>
    <row r="1206" s="139" customFormat="1" spans="1:28">
      <c r="A1206" s="137"/>
      <c r="B1206" s="137"/>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row>
    <row r="1207" s="139" customFormat="1" spans="1:28">
      <c r="A1207" s="137"/>
      <c r="B1207" s="137"/>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row>
    <row r="1208" s="139" customFormat="1" spans="1:28">
      <c r="A1208" s="137"/>
      <c r="B1208" s="137"/>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row>
    <row r="1209" s="139" customFormat="1" spans="1:28">
      <c r="A1209" s="137"/>
      <c r="B1209" s="137"/>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row>
    <row r="1210" s="139" customFormat="1" spans="1:28">
      <c r="A1210" s="137"/>
      <c r="B1210" s="137"/>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row>
    <row r="1211" s="139" customFormat="1" spans="1:28">
      <c r="A1211" s="137"/>
      <c r="B1211" s="137"/>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row>
    <row r="1212" s="139" customFormat="1" spans="1:28">
      <c r="A1212" s="137"/>
      <c r="B1212" s="137"/>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row>
    <row r="1213" s="139" customFormat="1" spans="1:28">
      <c r="A1213" s="137"/>
      <c r="B1213" s="137"/>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row>
    <row r="1214" s="139" customFormat="1" spans="1:28">
      <c r="A1214" s="137"/>
      <c r="B1214" s="137"/>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row>
    <row r="1215" s="139" customFormat="1" spans="1:28">
      <c r="A1215" s="137"/>
      <c r="B1215" s="137"/>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row>
    <row r="1216" s="139" customFormat="1" spans="1:28">
      <c r="A1216" s="137"/>
      <c r="B1216" s="137"/>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row>
    <row r="1217" s="139" customFormat="1" spans="1:28">
      <c r="A1217" s="137"/>
      <c r="B1217" s="137"/>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row>
    <row r="1218" s="139" customFormat="1" spans="1:28">
      <c r="A1218" s="137"/>
      <c r="B1218" s="137"/>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row>
    <row r="1219" s="139" customFormat="1" spans="1:28">
      <c r="A1219" s="137"/>
      <c r="B1219" s="137"/>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row>
    <row r="1220" s="139" customFormat="1" spans="1:28">
      <c r="A1220" s="137"/>
      <c r="B1220" s="137"/>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row>
    <row r="1221" s="139" customFormat="1" spans="1:28">
      <c r="A1221" s="137"/>
      <c r="B1221" s="137"/>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row>
    <row r="1222" s="139" customFormat="1" spans="1:28">
      <c r="A1222" s="137"/>
      <c r="B1222" s="137"/>
      <c r="C1222" s="137"/>
      <c r="D1222" s="137"/>
      <c r="E1222" s="137"/>
      <c r="F1222" s="137"/>
      <c r="G1222" s="137"/>
      <c r="H1222" s="137"/>
      <c r="I1222" s="137"/>
      <c r="J1222" s="137"/>
      <c r="K1222" s="137"/>
      <c r="L1222" s="137"/>
      <c r="M1222" s="137"/>
      <c r="N1222" s="137"/>
      <c r="O1222" s="137"/>
      <c r="P1222" s="137"/>
      <c r="Q1222" s="137"/>
      <c r="R1222" s="137"/>
      <c r="S1222" s="137"/>
      <c r="T1222" s="137"/>
      <c r="U1222" s="137"/>
      <c r="V1222" s="137"/>
      <c r="W1222" s="137"/>
      <c r="X1222" s="137"/>
      <c r="Y1222" s="137"/>
      <c r="Z1222" s="137"/>
      <c r="AA1222" s="137"/>
      <c r="AB1222" s="137"/>
    </row>
    <row r="1223" s="139" customFormat="1" spans="1:28">
      <c r="A1223" s="137"/>
      <c r="B1223" s="137"/>
      <c r="C1223" s="137"/>
      <c r="D1223" s="137"/>
      <c r="E1223" s="137"/>
      <c r="F1223" s="137"/>
      <c r="G1223" s="137"/>
      <c r="H1223" s="137"/>
      <c r="I1223" s="137"/>
      <c r="J1223" s="137"/>
      <c r="K1223" s="137"/>
      <c r="L1223" s="137"/>
      <c r="M1223" s="137"/>
      <c r="N1223" s="137"/>
      <c r="O1223" s="137"/>
      <c r="P1223" s="137"/>
      <c r="Q1223" s="137"/>
      <c r="R1223" s="137"/>
      <c r="S1223" s="137"/>
      <c r="T1223" s="137"/>
      <c r="U1223" s="137"/>
      <c r="V1223" s="137"/>
      <c r="W1223" s="137"/>
      <c r="X1223" s="137"/>
      <c r="Y1223" s="137"/>
      <c r="Z1223" s="137"/>
      <c r="AA1223" s="137"/>
      <c r="AB1223" s="137"/>
    </row>
    <row r="1224" s="139" customFormat="1" spans="1:28">
      <c r="A1224" s="137"/>
      <c r="B1224" s="137"/>
      <c r="C1224" s="137"/>
      <c r="D1224" s="137"/>
      <c r="E1224" s="137"/>
      <c r="F1224" s="137"/>
      <c r="G1224" s="137"/>
      <c r="H1224" s="137"/>
      <c r="I1224" s="137"/>
      <c r="J1224" s="137"/>
      <c r="K1224" s="137"/>
      <c r="L1224" s="137"/>
      <c r="M1224" s="137"/>
      <c r="N1224" s="137"/>
      <c r="O1224" s="137"/>
      <c r="P1224" s="137"/>
      <c r="Q1224" s="137"/>
      <c r="R1224" s="137"/>
      <c r="S1224" s="137"/>
      <c r="T1224" s="137"/>
      <c r="U1224" s="137"/>
      <c r="V1224" s="137"/>
      <c r="W1224" s="137"/>
      <c r="X1224" s="137"/>
      <c r="Y1224" s="137"/>
      <c r="Z1224" s="137"/>
      <c r="AA1224" s="137"/>
      <c r="AB1224" s="137"/>
    </row>
    <row r="1225" s="139" customFormat="1" spans="1:28">
      <c r="A1225" s="137"/>
      <c r="B1225" s="137"/>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row>
    <row r="1226" s="139" customFormat="1" spans="1:28">
      <c r="A1226" s="137"/>
      <c r="B1226" s="137"/>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row>
    <row r="1227" s="139" customFormat="1" spans="1:28">
      <c r="A1227" s="137"/>
      <c r="B1227" s="137"/>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row>
    <row r="1228" s="139" customFormat="1" spans="1:28">
      <c r="A1228" s="137"/>
      <c r="B1228" s="137"/>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row>
    <row r="1229" s="139" customFormat="1" spans="1:28">
      <c r="A1229" s="137"/>
      <c r="B1229" s="137"/>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row>
    <row r="1230" s="139" customFormat="1" spans="1:28">
      <c r="A1230" s="137"/>
      <c r="B1230" s="137"/>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row>
    <row r="1231" s="139" customFormat="1" spans="1:28">
      <c r="A1231" s="137"/>
      <c r="B1231" s="137"/>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row>
    <row r="1232" s="139" customFormat="1" spans="1:28">
      <c r="A1232" s="137"/>
      <c r="B1232" s="137"/>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row>
    <row r="1233" s="139" customFormat="1" spans="1:28">
      <c r="A1233" s="137"/>
      <c r="B1233" s="137"/>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row>
    <row r="1234" s="139" customFormat="1" spans="1:28">
      <c r="A1234" s="137"/>
      <c r="B1234" s="137"/>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row>
    <row r="1235" s="139" customFormat="1" spans="1:28">
      <c r="A1235" s="137"/>
      <c r="B1235" s="137"/>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row>
    <row r="1236" s="139" customFormat="1" spans="1:28">
      <c r="A1236" s="137"/>
      <c r="B1236" s="137"/>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row>
    <row r="1237" s="139" customFormat="1" spans="1:28">
      <c r="A1237" s="137"/>
      <c r="B1237" s="137"/>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row>
    <row r="1238" s="139" customFormat="1" spans="1:28">
      <c r="A1238" s="137"/>
      <c r="B1238" s="137"/>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row>
    <row r="1239" s="139" customFormat="1" spans="1:28">
      <c r="A1239" s="137"/>
      <c r="B1239" s="137"/>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row>
    <row r="1240" s="139" customFormat="1" spans="1:28">
      <c r="A1240" s="137"/>
      <c r="B1240" s="137"/>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row>
    <row r="1241" s="139" customFormat="1" spans="1:28">
      <c r="A1241" s="137"/>
      <c r="B1241" s="137"/>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row>
    <row r="1242" s="139" customFormat="1" spans="1:28">
      <c r="A1242" s="137"/>
      <c r="B1242" s="137"/>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row>
    <row r="1243" s="139" customFormat="1" spans="1:28">
      <c r="A1243" s="137"/>
      <c r="B1243" s="137"/>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row>
    <row r="1244" s="139" customFormat="1" spans="1:28">
      <c r="A1244" s="137"/>
      <c r="B1244" s="137"/>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row>
    <row r="1245" s="139" customFormat="1" spans="1:28">
      <c r="A1245" s="137"/>
      <c r="B1245" s="137"/>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row>
    <row r="1246" s="139" customFormat="1" spans="1:28">
      <c r="A1246" s="137"/>
      <c r="B1246" s="137"/>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row>
    <row r="1247" s="139" customFormat="1" spans="1:28">
      <c r="A1247" s="137"/>
      <c r="B1247" s="137"/>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row>
    <row r="1248" s="139" customFormat="1" spans="1:28">
      <c r="A1248" s="137"/>
      <c r="B1248" s="137"/>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row>
    <row r="1249" s="139" customFormat="1" spans="1:28">
      <c r="A1249" s="137"/>
      <c r="B1249" s="137"/>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row>
    <row r="1250" s="139" customFormat="1" spans="1:28">
      <c r="A1250" s="137"/>
      <c r="B1250" s="137"/>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row>
    <row r="1251" s="139" customFormat="1" spans="1:28">
      <c r="A1251" s="137"/>
      <c r="B1251" s="137"/>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row>
    <row r="1252" s="139" customFormat="1" spans="1:28">
      <c r="A1252" s="137"/>
      <c r="B1252" s="137"/>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row>
    <row r="1253" s="139" customFormat="1" spans="1:28">
      <c r="A1253" s="137"/>
      <c r="B1253" s="137"/>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row>
    <row r="1254" s="139" customFormat="1" spans="1:28">
      <c r="A1254" s="137"/>
      <c r="B1254" s="137"/>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row>
    <row r="1255" s="139" customFormat="1" spans="1:28">
      <c r="A1255" s="137"/>
      <c r="B1255" s="137"/>
      <c r="C1255" s="137"/>
      <c r="D1255" s="137"/>
      <c r="E1255" s="137"/>
      <c r="F1255" s="137"/>
      <c r="G1255" s="137"/>
      <c r="H1255" s="137"/>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row>
    <row r="1256" s="139" customFormat="1" spans="1:28">
      <c r="A1256" s="137"/>
      <c r="B1256" s="137"/>
      <c r="C1256" s="137"/>
      <c r="D1256" s="137"/>
      <c r="E1256" s="137"/>
      <c r="F1256" s="137"/>
      <c r="G1256" s="137"/>
      <c r="H1256" s="137"/>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row>
    <row r="1257" s="139" customFormat="1" spans="1:28">
      <c r="A1257" s="137"/>
      <c r="B1257" s="137"/>
      <c r="C1257" s="137"/>
      <c r="D1257" s="137"/>
      <c r="E1257" s="137"/>
      <c r="F1257" s="137"/>
      <c r="G1257" s="137"/>
      <c r="H1257" s="137"/>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row>
    <row r="1258" s="139" customFormat="1" spans="1:28">
      <c r="A1258" s="137"/>
      <c r="B1258" s="137"/>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row>
    <row r="1259" s="139" customFormat="1" spans="1:28">
      <c r="A1259" s="137"/>
      <c r="B1259" s="137"/>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row>
    <row r="1260" s="139" customFormat="1" spans="1:28">
      <c r="A1260" s="137"/>
      <c r="B1260" s="137"/>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row>
    <row r="1261" s="139" customFormat="1" spans="1:28">
      <c r="A1261" s="137"/>
      <c r="B1261" s="137"/>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row>
    <row r="1262" s="139" customFormat="1" spans="1:28">
      <c r="A1262" s="137"/>
      <c r="B1262" s="137"/>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row>
    <row r="1263" s="139" customFormat="1" spans="1:28">
      <c r="A1263" s="137"/>
      <c r="B1263" s="137"/>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row>
    <row r="1264" s="139" customFormat="1" spans="1:28">
      <c r="A1264" s="137"/>
      <c r="B1264" s="137"/>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row>
    <row r="1265" s="139" customFormat="1" spans="1:28">
      <c r="A1265" s="137"/>
      <c r="B1265" s="137"/>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row>
    <row r="1266" s="139" customFormat="1" spans="1:28">
      <c r="A1266" s="137"/>
      <c r="B1266" s="137"/>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row>
    <row r="1267" s="139" customFormat="1" spans="1:28">
      <c r="A1267" s="137"/>
      <c r="B1267" s="137"/>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row>
    <row r="1268" s="139" customFormat="1" spans="1:28">
      <c r="A1268" s="137"/>
      <c r="B1268" s="137"/>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row>
    <row r="1269" s="139" customFormat="1" spans="1:28">
      <c r="A1269" s="137"/>
      <c r="B1269" s="137"/>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row>
    <row r="1270" s="139" customFormat="1" spans="1:28">
      <c r="A1270" s="137"/>
      <c r="B1270" s="137"/>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row>
    <row r="1271" s="139" customFormat="1" spans="1:28">
      <c r="A1271" s="137"/>
      <c r="B1271" s="137"/>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row>
    <row r="1272" s="139" customFormat="1" spans="1:28">
      <c r="A1272" s="137"/>
      <c r="B1272" s="137"/>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row>
    <row r="1273" s="139" customFormat="1" spans="1:28">
      <c r="A1273" s="137"/>
      <c r="B1273" s="137"/>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row>
    <row r="1274" s="139" customFormat="1" spans="1:28">
      <c r="A1274" s="137"/>
      <c r="B1274" s="137"/>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row>
    <row r="1275" s="139" customFormat="1" spans="1:28">
      <c r="A1275" s="137"/>
      <c r="B1275" s="137"/>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row>
    <row r="1276" s="139" customFormat="1" spans="1:28">
      <c r="A1276" s="137"/>
      <c r="B1276" s="137"/>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row>
    <row r="1277" s="139" customFormat="1" spans="1:28">
      <c r="A1277" s="137"/>
      <c r="B1277" s="137"/>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row>
    <row r="1278" s="139" customFormat="1" spans="1:28">
      <c r="A1278" s="137"/>
      <c r="B1278" s="137"/>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row>
    <row r="1279" s="139" customFormat="1" spans="1:28">
      <c r="A1279" s="137"/>
      <c r="B1279" s="137"/>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row>
    <row r="1280" s="139" customFormat="1" spans="1:28">
      <c r="A1280" s="137"/>
      <c r="B1280" s="137"/>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row>
    <row r="1281" s="139" customFormat="1" spans="1:28">
      <c r="A1281" s="137"/>
      <c r="B1281" s="137"/>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row>
    <row r="1282" s="139" customFormat="1" spans="1:28">
      <c r="A1282" s="137"/>
      <c r="B1282" s="137"/>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row>
    <row r="1283" s="139" customFormat="1" spans="1:28">
      <c r="A1283" s="137"/>
      <c r="B1283" s="137"/>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row>
    <row r="1284" s="139" customFormat="1" spans="1:28">
      <c r="A1284" s="137"/>
      <c r="B1284" s="137"/>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row>
    <row r="1285" s="139" customFormat="1" spans="1:28">
      <c r="A1285" s="137"/>
      <c r="B1285" s="137"/>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row>
    <row r="1286" s="139" customFormat="1" spans="1:28">
      <c r="A1286" s="137"/>
      <c r="B1286" s="137"/>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row>
    <row r="1287" s="139" customFormat="1" spans="1:28">
      <c r="A1287" s="137"/>
      <c r="B1287" s="137"/>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row>
    <row r="1288" s="139" customFormat="1" spans="1:28">
      <c r="A1288" s="137"/>
      <c r="B1288" s="137"/>
      <c r="C1288" s="137"/>
      <c r="D1288" s="137"/>
      <c r="E1288" s="137"/>
      <c r="F1288" s="137"/>
      <c r="G1288" s="137"/>
      <c r="H1288" s="137"/>
      <c r="I1288" s="137"/>
      <c r="J1288" s="137"/>
      <c r="K1288" s="137"/>
      <c r="L1288" s="137"/>
      <c r="M1288" s="137"/>
      <c r="N1288" s="137"/>
      <c r="O1288" s="137"/>
      <c r="P1288" s="137"/>
      <c r="Q1288" s="137"/>
      <c r="R1288" s="137"/>
      <c r="S1288" s="137"/>
      <c r="T1288" s="137"/>
      <c r="U1288" s="137"/>
      <c r="V1288" s="137"/>
      <c r="W1288" s="137"/>
      <c r="X1288" s="137"/>
      <c r="Y1288" s="137"/>
      <c r="Z1288" s="137"/>
      <c r="AA1288" s="137"/>
      <c r="AB1288" s="137"/>
    </row>
    <row r="1289" s="139" customFormat="1" spans="1:28">
      <c r="A1289" s="137"/>
      <c r="B1289" s="137"/>
      <c r="C1289" s="137"/>
      <c r="D1289" s="137"/>
      <c r="E1289" s="137"/>
      <c r="F1289" s="137"/>
      <c r="G1289" s="137"/>
      <c r="H1289" s="137"/>
      <c r="I1289" s="137"/>
      <c r="J1289" s="137"/>
      <c r="K1289" s="137"/>
      <c r="L1289" s="137"/>
      <c r="M1289" s="137"/>
      <c r="N1289" s="137"/>
      <c r="O1289" s="137"/>
      <c r="P1289" s="137"/>
      <c r="Q1289" s="137"/>
      <c r="R1289" s="137"/>
      <c r="S1289" s="137"/>
      <c r="T1289" s="137"/>
      <c r="U1289" s="137"/>
      <c r="V1289" s="137"/>
      <c r="W1289" s="137"/>
      <c r="X1289" s="137"/>
      <c r="Y1289" s="137"/>
      <c r="Z1289" s="137"/>
      <c r="AA1289" s="137"/>
      <c r="AB1289" s="137"/>
    </row>
    <row r="1290" s="139" customFormat="1" spans="1:28">
      <c r="A1290" s="137"/>
      <c r="B1290" s="137"/>
      <c r="C1290" s="137"/>
      <c r="D1290" s="137"/>
      <c r="E1290" s="137"/>
      <c r="F1290" s="137"/>
      <c r="G1290" s="137"/>
      <c r="H1290" s="137"/>
      <c r="I1290" s="137"/>
      <c r="J1290" s="137"/>
      <c r="K1290" s="137"/>
      <c r="L1290" s="137"/>
      <c r="M1290" s="137"/>
      <c r="N1290" s="137"/>
      <c r="O1290" s="137"/>
      <c r="P1290" s="137"/>
      <c r="Q1290" s="137"/>
      <c r="R1290" s="137"/>
      <c r="S1290" s="137"/>
      <c r="T1290" s="137"/>
      <c r="U1290" s="137"/>
      <c r="V1290" s="137"/>
      <c r="W1290" s="137"/>
      <c r="X1290" s="137"/>
      <c r="Y1290" s="137"/>
      <c r="Z1290" s="137"/>
      <c r="AA1290" s="137"/>
      <c r="AB1290" s="137"/>
    </row>
    <row r="1291" s="139" customFormat="1" spans="1:28">
      <c r="A1291" s="137"/>
      <c r="B1291" s="137"/>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row>
    <row r="1292" s="139" customFormat="1" spans="1:28">
      <c r="A1292" s="137"/>
      <c r="B1292" s="137"/>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row>
    <row r="1293" s="139" customFormat="1" spans="1:28">
      <c r="A1293" s="137"/>
      <c r="B1293" s="137"/>
      <c r="C1293" s="137"/>
      <c r="D1293" s="137"/>
      <c r="E1293" s="137"/>
      <c r="F1293" s="137"/>
      <c r="G1293" s="137"/>
      <c r="H1293" s="137"/>
      <c r="I1293" s="137"/>
      <c r="J1293" s="137"/>
      <c r="K1293" s="137"/>
      <c r="L1293" s="137"/>
      <c r="M1293" s="137"/>
      <c r="N1293" s="137"/>
      <c r="O1293" s="137"/>
      <c r="P1293" s="137"/>
      <c r="Q1293" s="137"/>
      <c r="R1293" s="137"/>
      <c r="S1293" s="137"/>
      <c r="T1293" s="137"/>
      <c r="U1293" s="137"/>
      <c r="V1293" s="137"/>
      <c r="W1293" s="137"/>
      <c r="X1293" s="137"/>
      <c r="Y1293" s="137"/>
      <c r="Z1293" s="137"/>
      <c r="AA1293" s="137"/>
      <c r="AB1293" s="137"/>
    </row>
    <row r="1294" s="139" customFormat="1" spans="1:28">
      <c r="A1294" s="137"/>
      <c r="B1294" s="137"/>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row>
    <row r="1295" s="139" customFormat="1" spans="1:28">
      <c r="A1295" s="137"/>
      <c r="B1295" s="137"/>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row>
    <row r="1296" s="139" customFormat="1" spans="1:28">
      <c r="A1296" s="137"/>
      <c r="B1296" s="137"/>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row>
    <row r="1297" s="139" customFormat="1" spans="1:28">
      <c r="A1297" s="137"/>
      <c r="B1297" s="137"/>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row>
    <row r="1298" s="139" customFormat="1" spans="1:28">
      <c r="A1298" s="137"/>
      <c r="B1298" s="137"/>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row>
    <row r="1299" s="139" customFormat="1" spans="1:28">
      <c r="A1299" s="137"/>
      <c r="B1299" s="137"/>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row>
    <row r="1300" s="139" customFormat="1" spans="1:28">
      <c r="A1300" s="137"/>
      <c r="B1300" s="137"/>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row>
    <row r="1301" s="139" customFormat="1" spans="1:28">
      <c r="A1301" s="137"/>
      <c r="B1301" s="137"/>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row>
    <row r="1302" s="139" customFormat="1" spans="1:28">
      <c r="A1302" s="137"/>
      <c r="B1302" s="137"/>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row>
    <row r="1303" s="139" customFormat="1" spans="1:28">
      <c r="A1303" s="137"/>
      <c r="B1303" s="137"/>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row>
    <row r="1304" s="139" customFormat="1" spans="1:28">
      <c r="A1304" s="137"/>
      <c r="B1304" s="137"/>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row>
    <row r="1305" s="139" customFormat="1" spans="1:28">
      <c r="A1305" s="137"/>
      <c r="B1305" s="137"/>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row>
    <row r="1306" s="139" customFormat="1" spans="1:28">
      <c r="A1306" s="137"/>
      <c r="B1306" s="137"/>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row>
    <row r="1307" s="139" customFormat="1" spans="1:28">
      <c r="A1307" s="137"/>
      <c r="B1307" s="137"/>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row>
    <row r="1308" s="139" customFormat="1" spans="1:28">
      <c r="A1308" s="137"/>
      <c r="B1308" s="137"/>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row>
    <row r="1309" s="139" customFormat="1" spans="1:28">
      <c r="A1309" s="137"/>
      <c r="B1309" s="137"/>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row>
    <row r="1310" s="139" customFormat="1" spans="1:28">
      <c r="A1310" s="137"/>
      <c r="B1310" s="137"/>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row>
    <row r="1311" s="139" customFormat="1" spans="1:28">
      <c r="A1311" s="137"/>
      <c r="B1311" s="137"/>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row>
    <row r="1312" s="139" customFormat="1" spans="1:28">
      <c r="A1312" s="137"/>
      <c r="B1312" s="137"/>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row>
    <row r="1313" s="139" customFormat="1" spans="1:28">
      <c r="A1313" s="137"/>
      <c r="B1313" s="137"/>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row>
    <row r="1314" s="139" customFormat="1" spans="1:28">
      <c r="A1314" s="137"/>
      <c r="B1314" s="137"/>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row>
    <row r="1315" s="139" customFormat="1" spans="1:28">
      <c r="A1315" s="137"/>
      <c r="B1315" s="137"/>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row>
    <row r="1316" s="139" customFormat="1" spans="1:28">
      <c r="A1316" s="137"/>
      <c r="B1316" s="137"/>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row>
    <row r="1317" s="139" customFormat="1" spans="1:28">
      <c r="A1317" s="137"/>
      <c r="B1317" s="137"/>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row>
    <row r="1318" s="139" customFormat="1" spans="1:28">
      <c r="A1318" s="137"/>
      <c r="B1318" s="137"/>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row>
    <row r="1319" s="139" customFormat="1" spans="1:28">
      <c r="A1319" s="137"/>
      <c r="B1319" s="137"/>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row>
    <row r="1320" s="139" customFormat="1" spans="1:28">
      <c r="A1320" s="137"/>
      <c r="B1320" s="137"/>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row>
    <row r="1321" s="139" customFormat="1" spans="1:28">
      <c r="A1321" s="137"/>
      <c r="B1321" s="137"/>
      <c r="C1321" s="137"/>
      <c r="D1321" s="137"/>
      <c r="E1321" s="137"/>
      <c r="F1321" s="137"/>
      <c r="G1321" s="137"/>
      <c r="H1321" s="137"/>
      <c r="I1321" s="137"/>
      <c r="J1321" s="137"/>
      <c r="K1321" s="137"/>
      <c r="L1321" s="137"/>
      <c r="M1321" s="137"/>
      <c r="N1321" s="137"/>
      <c r="O1321" s="137"/>
      <c r="P1321" s="137"/>
      <c r="Q1321" s="137"/>
      <c r="R1321" s="137"/>
      <c r="S1321" s="137"/>
      <c r="T1321" s="137"/>
      <c r="U1321" s="137"/>
      <c r="V1321" s="137"/>
      <c r="W1321" s="137"/>
      <c r="X1321" s="137"/>
      <c r="Y1321" s="137"/>
      <c r="Z1321" s="137"/>
      <c r="AA1321" s="137"/>
      <c r="AB1321" s="137"/>
    </row>
    <row r="1322" s="139" customFormat="1" spans="1:28">
      <c r="A1322" s="137"/>
      <c r="B1322" s="137"/>
      <c r="C1322" s="137"/>
      <c r="D1322" s="137"/>
      <c r="E1322" s="137"/>
      <c r="F1322" s="137"/>
      <c r="G1322" s="137"/>
      <c r="H1322" s="137"/>
      <c r="I1322" s="137"/>
      <c r="J1322" s="137"/>
      <c r="K1322" s="137"/>
      <c r="L1322" s="137"/>
      <c r="M1322" s="137"/>
      <c r="N1322" s="137"/>
      <c r="O1322" s="137"/>
      <c r="P1322" s="137"/>
      <c r="Q1322" s="137"/>
      <c r="R1322" s="137"/>
      <c r="S1322" s="137"/>
      <c r="T1322" s="137"/>
      <c r="U1322" s="137"/>
      <c r="V1322" s="137"/>
      <c r="W1322" s="137"/>
      <c r="X1322" s="137"/>
      <c r="Y1322" s="137"/>
      <c r="Z1322" s="137"/>
      <c r="AA1322" s="137"/>
      <c r="AB1322" s="137"/>
    </row>
    <row r="1323" s="139" customFormat="1" spans="1:28">
      <c r="A1323" s="137"/>
      <c r="B1323" s="137"/>
      <c r="C1323" s="137"/>
      <c r="D1323" s="137"/>
      <c r="E1323" s="137"/>
      <c r="F1323" s="137"/>
      <c r="G1323" s="137"/>
      <c r="H1323" s="137"/>
      <c r="I1323" s="137"/>
      <c r="J1323" s="137"/>
      <c r="K1323" s="137"/>
      <c r="L1323" s="137"/>
      <c r="M1323" s="137"/>
      <c r="N1323" s="137"/>
      <c r="O1323" s="137"/>
      <c r="P1323" s="137"/>
      <c r="Q1323" s="137"/>
      <c r="R1323" s="137"/>
      <c r="S1323" s="137"/>
      <c r="T1323" s="137"/>
      <c r="U1323" s="137"/>
      <c r="V1323" s="137"/>
      <c r="W1323" s="137"/>
      <c r="X1323" s="137"/>
      <c r="Y1323" s="137"/>
      <c r="Z1323" s="137"/>
      <c r="AA1323" s="137"/>
      <c r="AB1323" s="137"/>
    </row>
    <row r="1324" s="139" customFormat="1" spans="1:28">
      <c r="A1324" s="137"/>
      <c r="B1324" s="137"/>
      <c r="C1324" s="137"/>
      <c r="D1324" s="137"/>
      <c r="E1324" s="137"/>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row>
    <row r="1325" s="139" customFormat="1" spans="1:28">
      <c r="A1325" s="137"/>
      <c r="B1325" s="137"/>
      <c r="C1325" s="137"/>
      <c r="D1325" s="137"/>
      <c r="E1325" s="137"/>
      <c r="F1325" s="137"/>
      <c r="G1325" s="137"/>
      <c r="H1325" s="137"/>
      <c r="I1325" s="137"/>
      <c r="J1325" s="137"/>
      <c r="K1325" s="137"/>
      <c r="L1325" s="137"/>
      <c r="M1325" s="137"/>
      <c r="N1325" s="137"/>
      <c r="O1325" s="137"/>
      <c r="P1325" s="137"/>
      <c r="Q1325" s="137"/>
      <c r="R1325" s="137"/>
      <c r="S1325" s="137"/>
      <c r="T1325" s="137"/>
      <c r="U1325" s="137"/>
      <c r="V1325" s="137"/>
      <c r="W1325" s="137"/>
      <c r="X1325" s="137"/>
      <c r="Y1325" s="137"/>
      <c r="Z1325" s="137"/>
      <c r="AA1325" s="137"/>
      <c r="AB1325" s="137"/>
    </row>
    <row r="1326" s="139" customFormat="1" spans="1:28">
      <c r="A1326" s="137"/>
      <c r="B1326" s="137"/>
      <c r="C1326" s="137"/>
      <c r="D1326" s="137"/>
      <c r="E1326" s="137"/>
      <c r="F1326" s="137"/>
      <c r="G1326" s="137"/>
      <c r="H1326" s="137"/>
      <c r="I1326" s="137"/>
      <c r="J1326" s="137"/>
      <c r="K1326" s="137"/>
      <c r="L1326" s="137"/>
      <c r="M1326" s="137"/>
      <c r="N1326" s="137"/>
      <c r="O1326" s="137"/>
      <c r="P1326" s="137"/>
      <c r="Q1326" s="137"/>
      <c r="R1326" s="137"/>
      <c r="S1326" s="137"/>
      <c r="T1326" s="137"/>
      <c r="U1326" s="137"/>
      <c r="V1326" s="137"/>
      <c r="W1326" s="137"/>
      <c r="X1326" s="137"/>
      <c r="Y1326" s="137"/>
      <c r="Z1326" s="137"/>
      <c r="AA1326" s="137"/>
      <c r="AB1326" s="137"/>
    </row>
    <row r="1327" s="139" customFormat="1" spans="1:28">
      <c r="A1327" s="137"/>
      <c r="B1327" s="137"/>
      <c r="C1327" s="137"/>
      <c r="D1327" s="137"/>
      <c r="E1327" s="137"/>
      <c r="F1327" s="137"/>
      <c r="G1327" s="137"/>
      <c r="H1327" s="137"/>
      <c r="I1327" s="137"/>
      <c r="J1327" s="137"/>
      <c r="K1327" s="137"/>
      <c r="L1327" s="137"/>
      <c r="M1327" s="137"/>
      <c r="N1327" s="137"/>
      <c r="O1327" s="137"/>
      <c r="P1327" s="137"/>
      <c r="Q1327" s="137"/>
      <c r="R1327" s="137"/>
      <c r="S1327" s="137"/>
      <c r="T1327" s="137"/>
      <c r="U1327" s="137"/>
      <c r="V1327" s="137"/>
      <c r="W1327" s="137"/>
      <c r="X1327" s="137"/>
      <c r="Y1327" s="137"/>
      <c r="Z1327" s="137"/>
      <c r="AA1327" s="137"/>
      <c r="AB1327" s="137"/>
    </row>
    <row r="1328" s="139" customFormat="1" spans="1:28">
      <c r="A1328" s="137"/>
      <c r="B1328" s="137"/>
      <c r="C1328" s="137"/>
      <c r="D1328" s="137"/>
      <c r="E1328" s="137"/>
      <c r="F1328" s="137"/>
      <c r="G1328" s="137"/>
      <c r="H1328" s="137"/>
      <c r="I1328" s="137"/>
      <c r="J1328" s="137"/>
      <c r="K1328" s="137"/>
      <c r="L1328" s="137"/>
      <c r="M1328" s="137"/>
      <c r="N1328" s="137"/>
      <c r="O1328" s="137"/>
      <c r="P1328" s="137"/>
      <c r="Q1328" s="137"/>
      <c r="R1328" s="137"/>
      <c r="S1328" s="137"/>
      <c r="T1328" s="137"/>
      <c r="U1328" s="137"/>
      <c r="V1328" s="137"/>
      <c r="W1328" s="137"/>
      <c r="X1328" s="137"/>
      <c r="Y1328" s="137"/>
      <c r="Z1328" s="137"/>
      <c r="AA1328" s="137"/>
      <c r="AB1328" s="137"/>
    </row>
    <row r="1329" s="139" customFormat="1" spans="1:28">
      <c r="A1329" s="137"/>
      <c r="B1329" s="137"/>
      <c r="C1329" s="137"/>
      <c r="D1329" s="137"/>
      <c r="E1329" s="137"/>
      <c r="F1329" s="137"/>
      <c r="G1329" s="137"/>
      <c r="H1329" s="137"/>
      <c r="I1329" s="137"/>
      <c r="J1329" s="137"/>
      <c r="K1329" s="137"/>
      <c r="L1329" s="137"/>
      <c r="M1329" s="137"/>
      <c r="N1329" s="137"/>
      <c r="O1329" s="137"/>
      <c r="P1329" s="137"/>
      <c r="Q1329" s="137"/>
      <c r="R1329" s="137"/>
      <c r="S1329" s="137"/>
      <c r="T1329" s="137"/>
      <c r="U1329" s="137"/>
      <c r="V1329" s="137"/>
      <c r="W1329" s="137"/>
      <c r="X1329" s="137"/>
      <c r="Y1329" s="137"/>
      <c r="Z1329" s="137"/>
      <c r="AA1329" s="137"/>
      <c r="AB1329" s="137"/>
    </row>
    <row r="1330" s="139" customFormat="1" spans="1:28">
      <c r="A1330" s="137"/>
      <c r="B1330" s="137"/>
      <c r="C1330" s="137"/>
      <c r="D1330" s="137"/>
      <c r="E1330" s="137"/>
      <c r="F1330" s="137"/>
      <c r="G1330" s="137"/>
      <c r="H1330" s="137"/>
      <c r="I1330" s="137"/>
      <c r="J1330" s="137"/>
      <c r="K1330" s="137"/>
      <c r="L1330" s="137"/>
      <c r="M1330" s="137"/>
      <c r="N1330" s="137"/>
      <c r="O1330" s="137"/>
      <c r="P1330" s="137"/>
      <c r="Q1330" s="137"/>
      <c r="R1330" s="137"/>
      <c r="S1330" s="137"/>
      <c r="T1330" s="137"/>
      <c r="U1330" s="137"/>
      <c r="V1330" s="137"/>
      <c r="W1330" s="137"/>
      <c r="X1330" s="137"/>
      <c r="Y1330" s="137"/>
      <c r="Z1330" s="137"/>
      <c r="AA1330" s="137"/>
      <c r="AB1330" s="137"/>
    </row>
    <row r="1331" s="139" customFormat="1" spans="1:28">
      <c r="A1331" s="137"/>
      <c r="B1331" s="137"/>
      <c r="C1331" s="137"/>
      <c r="D1331" s="137"/>
      <c r="E1331" s="137"/>
      <c r="F1331" s="137"/>
      <c r="G1331" s="137"/>
      <c r="H1331" s="137"/>
      <c r="I1331" s="137"/>
      <c r="J1331" s="137"/>
      <c r="K1331" s="137"/>
      <c r="L1331" s="137"/>
      <c r="M1331" s="137"/>
      <c r="N1331" s="137"/>
      <c r="O1331" s="137"/>
      <c r="P1331" s="137"/>
      <c r="Q1331" s="137"/>
      <c r="R1331" s="137"/>
      <c r="S1331" s="137"/>
      <c r="T1331" s="137"/>
      <c r="U1331" s="137"/>
      <c r="V1331" s="137"/>
      <c r="W1331" s="137"/>
      <c r="X1331" s="137"/>
      <c r="Y1331" s="137"/>
      <c r="Z1331" s="137"/>
      <c r="AA1331" s="137"/>
      <c r="AB1331" s="137"/>
    </row>
    <row r="1332" s="139" customFormat="1" spans="1:28">
      <c r="A1332" s="137"/>
      <c r="B1332" s="137"/>
      <c r="C1332" s="137"/>
      <c r="D1332" s="137"/>
      <c r="E1332" s="137"/>
      <c r="F1332" s="137"/>
      <c r="G1332" s="137"/>
      <c r="H1332" s="137"/>
      <c r="I1332" s="137"/>
      <c r="J1332" s="137"/>
      <c r="K1332" s="137"/>
      <c r="L1332" s="137"/>
      <c r="M1332" s="137"/>
      <c r="N1332" s="137"/>
      <c r="O1332" s="137"/>
      <c r="P1332" s="137"/>
      <c r="Q1332" s="137"/>
      <c r="R1332" s="137"/>
      <c r="S1332" s="137"/>
      <c r="T1332" s="137"/>
      <c r="U1332" s="137"/>
      <c r="V1332" s="137"/>
      <c r="W1332" s="137"/>
      <c r="X1332" s="137"/>
      <c r="Y1332" s="137"/>
      <c r="Z1332" s="137"/>
      <c r="AA1332" s="137"/>
      <c r="AB1332" s="137"/>
    </row>
    <row r="1333" s="139" customFormat="1" spans="1:28">
      <c r="A1333" s="137"/>
      <c r="B1333" s="137"/>
      <c r="C1333" s="137"/>
      <c r="D1333" s="137"/>
      <c r="E1333" s="137"/>
      <c r="F1333" s="137"/>
      <c r="G1333" s="137"/>
      <c r="H1333" s="137"/>
      <c r="I1333" s="137"/>
      <c r="J1333" s="137"/>
      <c r="K1333" s="137"/>
      <c r="L1333" s="137"/>
      <c r="M1333" s="137"/>
      <c r="N1333" s="137"/>
      <c r="O1333" s="137"/>
      <c r="P1333" s="137"/>
      <c r="Q1333" s="137"/>
      <c r="R1333" s="137"/>
      <c r="S1333" s="137"/>
      <c r="T1333" s="137"/>
      <c r="U1333" s="137"/>
      <c r="V1333" s="137"/>
      <c r="W1333" s="137"/>
      <c r="X1333" s="137"/>
      <c r="Y1333" s="137"/>
      <c r="Z1333" s="137"/>
      <c r="AA1333" s="137"/>
      <c r="AB1333" s="137"/>
    </row>
    <row r="1334" s="139" customFormat="1" spans="1:28">
      <c r="A1334" s="137"/>
      <c r="B1334" s="137"/>
      <c r="C1334" s="137"/>
      <c r="D1334" s="137"/>
      <c r="E1334" s="137"/>
      <c r="F1334" s="137"/>
      <c r="G1334" s="137"/>
      <c r="H1334" s="137"/>
      <c r="I1334" s="137"/>
      <c r="J1334" s="137"/>
      <c r="K1334" s="137"/>
      <c r="L1334" s="137"/>
      <c r="M1334" s="137"/>
      <c r="N1334" s="137"/>
      <c r="O1334" s="137"/>
      <c r="P1334" s="137"/>
      <c r="Q1334" s="137"/>
      <c r="R1334" s="137"/>
      <c r="S1334" s="137"/>
      <c r="T1334" s="137"/>
      <c r="U1334" s="137"/>
      <c r="V1334" s="137"/>
      <c r="W1334" s="137"/>
      <c r="X1334" s="137"/>
      <c r="Y1334" s="137"/>
      <c r="Z1334" s="137"/>
      <c r="AA1334" s="137"/>
      <c r="AB1334" s="137"/>
    </row>
    <row r="1335" s="139" customFormat="1" spans="1:28">
      <c r="A1335" s="137"/>
      <c r="B1335" s="137"/>
      <c r="C1335" s="137"/>
      <c r="D1335" s="137"/>
      <c r="E1335" s="137"/>
      <c r="F1335" s="137"/>
      <c r="G1335" s="137"/>
      <c r="H1335" s="137"/>
      <c r="I1335" s="137"/>
      <c r="J1335" s="137"/>
      <c r="K1335" s="137"/>
      <c r="L1335" s="137"/>
      <c r="M1335" s="137"/>
      <c r="N1335" s="137"/>
      <c r="O1335" s="137"/>
      <c r="P1335" s="137"/>
      <c r="Q1335" s="137"/>
      <c r="R1335" s="137"/>
      <c r="S1335" s="137"/>
      <c r="T1335" s="137"/>
      <c r="U1335" s="137"/>
      <c r="V1335" s="137"/>
      <c r="W1335" s="137"/>
      <c r="X1335" s="137"/>
      <c r="Y1335" s="137"/>
      <c r="Z1335" s="137"/>
      <c r="AA1335" s="137"/>
      <c r="AB1335" s="137"/>
    </row>
    <row r="1336" s="139" customFormat="1" spans="1:28">
      <c r="A1336" s="137"/>
      <c r="B1336" s="137"/>
      <c r="C1336" s="137"/>
      <c r="D1336" s="137"/>
      <c r="E1336" s="137"/>
      <c r="F1336" s="137"/>
      <c r="G1336" s="137"/>
      <c r="H1336" s="137"/>
      <c r="I1336" s="137"/>
      <c r="J1336" s="137"/>
      <c r="K1336" s="137"/>
      <c r="L1336" s="137"/>
      <c r="M1336" s="137"/>
      <c r="N1336" s="137"/>
      <c r="O1336" s="137"/>
      <c r="P1336" s="137"/>
      <c r="Q1336" s="137"/>
      <c r="R1336" s="137"/>
      <c r="S1336" s="137"/>
      <c r="T1336" s="137"/>
      <c r="U1336" s="137"/>
      <c r="V1336" s="137"/>
      <c r="W1336" s="137"/>
      <c r="X1336" s="137"/>
      <c r="Y1336" s="137"/>
      <c r="Z1336" s="137"/>
      <c r="AA1336" s="137"/>
      <c r="AB1336" s="137"/>
    </row>
    <row r="1337" s="139" customFormat="1" spans="1:28">
      <c r="A1337" s="137"/>
      <c r="B1337" s="137"/>
      <c r="C1337" s="137"/>
      <c r="D1337" s="137"/>
      <c r="E1337" s="137"/>
      <c r="F1337" s="137"/>
      <c r="G1337" s="137"/>
      <c r="H1337" s="137"/>
      <c r="I1337" s="137"/>
      <c r="J1337" s="137"/>
      <c r="K1337" s="137"/>
      <c r="L1337" s="137"/>
      <c r="M1337" s="137"/>
      <c r="N1337" s="137"/>
      <c r="O1337" s="137"/>
      <c r="P1337" s="137"/>
      <c r="Q1337" s="137"/>
      <c r="R1337" s="137"/>
      <c r="S1337" s="137"/>
      <c r="T1337" s="137"/>
      <c r="U1337" s="137"/>
      <c r="V1337" s="137"/>
      <c r="W1337" s="137"/>
      <c r="X1337" s="137"/>
      <c r="Y1337" s="137"/>
      <c r="Z1337" s="137"/>
      <c r="AA1337" s="137"/>
      <c r="AB1337" s="137"/>
    </row>
    <row r="1338" s="139" customFormat="1" spans="1:28">
      <c r="A1338" s="137"/>
      <c r="B1338" s="137"/>
      <c r="C1338" s="137"/>
      <c r="D1338" s="137"/>
      <c r="E1338" s="137"/>
      <c r="F1338" s="137"/>
      <c r="G1338" s="137"/>
      <c r="H1338" s="137"/>
      <c r="I1338" s="137"/>
      <c r="J1338" s="137"/>
      <c r="K1338" s="137"/>
      <c r="L1338" s="137"/>
      <c r="M1338" s="137"/>
      <c r="N1338" s="137"/>
      <c r="O1338" s="137"/>
      <c r="P1338" s="137"/>
      <c r="Q1338" s="137"/>
      <c r="R1338" s="137"/>
      <c r="S1338" s="137"/>
      <c r="T1338" s="137"/>
      <c r="U1338" s="137"/>
      <c r="V1338" s="137"/>
      <c r="W1338" s="137"/>
      <c r="X1338" s="137"/>
      <c r="Y1338" s="137"/>
      <c r="Z1338" s="137"/>
      <c r="AA1338" s="137"/>
      <c r="AB1338" s="137"/>
    </row>
    <row r="1339" s="139" customFormat="1" spans="1:28">
      <c r="A1339" s="137"/>
      <c r="B1339" s="137"/>
      <c r="C1339" s="137"/>
      <c r="D1339" s="137"/>
      <c r="E1339" s="137"/>
      <c r="F1339" s="137"/>
      <c r="G1339" s="137"/>
      <c r="H1339" s="137"/>
      <c r="I1339" s="137"/>
      <c r="J1339" s="137"/>
      <c r="K1339" s="137"/>
      <c r="L1339" s="137"/>
      <c r="M1339" s="137"/>
      <c r="N1339" s="137"/>
      <c r="O1339" s="137"/>
      <c r="P1339" s="137"/>
      <c r="Q1339" s="137"/>
      <c r="R1339" s="137"/>
      <c r="S1339" s="137"/>
      <c r="T1339" s="137"/>
      <c r="U1339" s="137"/>
      <c r="V1339" s="137"/>
      <c r="W1339" s="137"/>
      <c r="X1339" s="137"/>
      <c r="Y1339" s="137"/>
      <c r="Z1339" s="137"/>
      <c r="AA1339" s="137"/>
      <c r="AB1339" s="137"/>
    </row>
    <row r="1340" s="139" customFormat="1" spans="1:28">
      <c r="A1340" s="137"/>
      <c r="B1340" s="137"/>
      <c r="C1340" s="137"/>
      <c r="D1340" s="137"/>
      <c r="E1340" s="137"/>
      <c r="F1340" s="137"/>
      <c r="G1340" s="137"/>
      <c r="H1340" s="137"/>
      <c r="I1340" s="137"/>
      <c r="J1340" s="137"/>
      <c r="K1340" s="137"/>
      <c r="L1340" s="137"/>
      <c r="M1340" s="137"/>
      <c r="N1340" s="137"/>
      <c r="O1340" s="137"/>
      <c r="P1340" s="137"/>
      <c r="Q1340" s="137"/>
      <c r="R1340" s="137"/>
      <c r="S1340" s="137"/>
      <c r="T1340" s="137"/>
      <c r="U1340" s="137"/>
      <c r="V1340" s="137"/>
      <c r="W1340" s="137"/>
      <c r="X1340" s="137"/>
      <c r="Y1340" s="137"/>
      <c r="Z1340" s="137"/>
      <c r="AA1340" s="137"/>
      <c r="AB1340" s="137"/>
    </row>
    <row r="1341" s="139" customFormat="1" spans="1:28">
      <c r="A1341" s="137"/>
      <c r="B1341" s="137"/>
      <c r="C1341" s="137"/>
      <c r="D1341" s="137"/>
      <c r="E1341" s="137"/>
      <c r="F1341" s="137"/>
      <c r="G1341" s="137"/>
      <c r="H1341" s="137"/>
      <c r="I1341" s="137"/>
      <c r="J1341" s="137"/>
      <c r="K1341" s="137"/>
      <c r="L1341" s="137"/>
      <c r="M1341" s="137"/>
      <c r="N1341" s="137"/>
      <c r="O1341" s="137"/>
      <c r="P1341" s="137"/>
      <c r="Q1341" s="137"/>
      <c r="R1341" s="137"/>
      <c r="S1341" s="137"/>
      <c r="T1341" s="137"/>
      <c r="U1341" s="137"/>
      <c r="V1341" s="137"/>
      <c r="W1341" s="137"/>
      <c r="X1341" s="137"/>
      <c r="Y1341" s="137"/>
      <c r="Z1341" s="137"/>
      <c r="AA1341" s="137"/>
      <c r="AB1341" s="137"/>
    </row>
    <row r="1342" s="139" customFormat="1" spans="1:28">
      <c r="A1342" s="137"/>
      <c r="B1342" s="137"/>
      <c r="C1342" s="137"/>
      <c r="D1342" s="137"/>
      <c r="E1342" s="137"/>
      <c r="F1342" s="137"/>
      <c r="G1342" s="137"/>
      <c r="H1342" s="137"/>
      <c r="I1342" s="137"/>
      <c r="J1342" s="137"/>
      <c r="K1342" s="137"/>
      <c r="L1342" s="137"/>
      <c r="M1342" s="137"/>
      <c r="N1342" s="137"/>
      <c r="O1342" s="137"/>
      <c r="P1342" s="137"/>
      <c r="Q1342" s="137"/>
      <c r="R1342" s="137"/>
      <c r="S1342" s="137"/>
      <c r="T1342" s="137"/>
      <c r="U1342" s="137"/>
      <c r="V1342" s="137"/>
      <c r="W1342" s="137"/>
      <c r="X1342" s="137"/>
      <c r="Y1342" s="137"/>
      <c r="Z1342" s="137"/>
      <c r="AA1342" s="137"/>
      <c r="AB1342" s="137"/>
    </row>
    <row r="1343" s="139" customFormat="1" spans="1:28">
      <c r="A1343" s="137"/>
      <c r="B1343" s="137"/>
      <c r="C1343" s="137"/>
      <c r="D1343" s="137"/>
      <c r="E1343" s="137"/>
      <c r="F1343" s="137"/>
      <c r="G1343" s="137"/>
      <c r="H1343" s="137"/>
      <c r="I1343" s="137"/>
      <c r="J1343" s="137"/>
      <c r="K1343" s="137"/>
      <c r="L1343" s="137"/>
      <c r="M1343" s="137"/>
      <c r="N1343" s="137"/>
      <c r="O1343" s="137"/>
      <c r="P1343" s="137"/>
      <c r="Q1343" s="137"/>
      <c r="R1343" s="137"/>
      <c r="S1343" s="137"/>
      <c r="T1343" s="137"/>
      <c r="U1343" s="137"/>
      <c r="V1343" s="137"/>
      <c r="W1343" s="137"/>
      <c r="X1343" s="137"/>
      <c r="Y1343" s="137"/>
      <c r="Z1343" s="137"/>
      <c r="AA1343" s="137"/>
      <c r="AB1343" s="137"/>
    </row>
    <row r="1344" s="139" customFormat="1" spans="1:28">
      <c r="A1344" s="137"/>
      <c r="B1344" s="137"/>
      <c r="C1344" s="137"/>
      <c r="D1344" s="137"/>
      <c r="E1344" s="137"/>
      <c r="F1344" s="137"/>
      <c r="G1344" s="137"/>
      <c r="H1344" s="137"/>
      <c r="I1344" s="137"/>
      <c r="J1344" s="137"/>
      <c r="K1344" s="137"/>
      <c r="L1344" s="137"/>
      <c r="M1344" s="137"/>
      <c r="N1344" s="137"/>
      <c r="O1344" s="137"/>
      <c r="P1344" s="137"/>
      <c r="Q1344" s="137"/>
      <c r="R1344" s="137"/>
      <c r="S1344" s="137"/>
      <c r="T1344" s="137"/>
      <c r="U1344" s="137"/>
      <c r="V1344" s="137"/>
      <c r="W1344" s="137"/>
      <c r="X1344" s="137"/>
      <c r="Y1344" s="137"/>
      <c r="Z1344" s="137"/>
      <c r="AA1344" s="137"/>
      <c r="AB1344" s="137"/>
    </row>
    <row r="1345" s="139" customFormat="1" spans="1:28">
      <c r="A1345" s="137"/>
      <c r="B1345" s="137"/>
      <c r="C1345" s="137"/>
      <c r="D1345" s="137"/>
      <c r="E1345" s="137"/>
      <c r="F1345" s="137"/>
      <c r="G1345" s="137"/>
      <c r="H1345" s="137"/>
      <c r="I1345" s="137"/>
      <c r="J1345" s="137"/>
      <c r="K1345" s="137"/>
      <c r="L1345" s="137"/>
      <c r="M1345" s="137"/>
      <c r="N1345" s="137"/>
      <c r="O1345" s="137"/>
      <c r="P1345" s="137"/>
      <c r="Q1345" s="137"/>
      <c r="R1345" s="137"/>
      <c r="S1345" s="137"/>
      <c r="T1345" s="137"/>
      <c r="U1345" s="137"/>
      <c r="V1345" s="137"/>
      <c r="W1345" s="137"/>
      <c r="X1345" s="137"/>
      <c r="Y1345" s="137"/>
      <c r="Z1345" s="137"/>
      <c r="AA1345" s="137"/>
      <c r="AB1345" s="137"/>
    </row>
    <row r="1346" s="139" customFormat="1" spans="1:28">
      <c r="A1346" s="137"/>
      <c r="B1346" s="137"/>
      <c r="C1346" s="137"/>
      <c r="D1346" s="137"/>
      <c r="E1346" s="137"/>
      <c r="F1346" s="137"/>
      <c r="G1346" s="137"/>
      <c r="H1346" s="137"/>
      <c r="I1346" s="137"/>
      <c r="J1346" s="137"/>
      <c r="K1346" s="137"/>
      <c r="L1346" s="137"/>
      <c r="M1346" s="137"/>
      <c r="N1346" s="137"/>
      <c r="O1346" s="137"/>
      <c r="P1346" s="137"/>
      <c r="Q1346" s="137"/>
      <c r="R1346" s="137"/>
      <c r="S1346" s="137"/>
      <c r="T1346" s="137"/>
      <c r="U1346" s="137"/>
      <c r="V1346" s="137"/>
      <c r="W1346" s="137"/>
      <c r="X1346" s="137"/>
      <c r="Y1346" s="137"/>
      <c r="Z1346" s="137"/>
      <c r="AA1346" s="137"/>
      <c r="AB1346" s="137"/>
    </row>
    <row r="1347" s="139" customFormat="1" spans="1:28">
      <c r="A1347" s="137"/>
      <c r="B1347" s="137"/>
      <c r="C1347" s="137"/>
      <c r="D1347" s="137"/>
      <c r="E1347" s="137"/>
      <c r="F1347" s="137"/>
      <c r="G1347" s="137"/>
      <c r="H1347" s="137"/>
      <c r="I1347" s="137"/>
      <c r="J1347" s="137"/>
      <c r="K1347" s="137"/>
      <c r="L1347" s="137"/>
      <c r="M1347" s="137"/>
      <c r="N1347" s="137"/>
      <c r="O1347" s="137"/>
      <c r="P1347" s="137"/>
      <c r="Q1347" s="137"/>
      <c r="R1347" s="137"/>
      <c r="S1347" s="137"/>
      <c r="T1347" s="137"/>
      <c r="U1347" s="137"/>
      <c r="V1347" s="137"/>
      <c r="W1347" s="137"/>
      <c r="X1347" s="137"/>
      <c r="Y1347" s="137"/>
      <c r="Z1347" s="137"/>
      <c r="AA1347" s="137"/>
      <c r="AB1347" s="137"/>
    </row>
    <row r="1348" s="139" customFormat="1" spans="1:28">
      <c r="A1348" s="137"/>
      <c r="B1348" s="137"/>
      <c r="C1348" s="137"/>
      <c r="D1348" s="137"/>
      <c r="E1348" s="137"/>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row>
    <row r="1349" s="139" customFormat="1" spans="1:28">
      <c r="A1349" s="137"/>
      <c r="B1349" s="137"/>
      <c r="C1349" s="137"/>
      <c r="D1349" s="137"/>
      <c r="E1349" s="137"/>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row>
    <row r="1350" s="139" customFormat="1" spans="1:28">
      <c r="A1350" s="137"/>
      <c r="B1350" s="137"/>
      <c r="C1350" s="137"/>
      <c r="D1350" s="137"/>
      <c r="E1350" s="137"/>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row>
    <row r="1351" s="139" customFormat="1" spans="1:28">
      <c r="A1351" s="137"/>
      <c r="B1351" s="137"/>
      <c r="C1351" s="137"/>
      <c r="D1351" s="137"/>
      <c r="E1351" s="137"/>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row>
    <row r="1352" s="139" customFormat="1" spans="1:28">
      <c r="A1352" s="137"/>
      <c r="B1352" s="137"/>
      <c r="C1352" s="137"/>
      <c r="D1352" s="137"/>
      <c r="E1352" s="137"/>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row>
    <row r="1353" s="139" customFormat="1" spans="1:28">
      <c r="A1353" s="137"/>
      <c r="B1353" s="137"/>
      <c r="C1353" s="137"/>
      <c r="D1353" s="137"/>
      <c r="E1353" s="137"/>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row>
    <row r="1354" s="139" customFormat="1" spans="1:28">
      <c r="A1354" s="137"/>
      <c r="B1354" s="137"/>
      <c r="C1354" s="137"/>
      <c r="D1354" s="137"/>
      <c r="E1354" s="137"/>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row>
    <row r="1355" s="139" customFormat="1" spans="1:28">
      <c r="A1355" s="137"/>
      <c r="B1355" s="137"/>
      <c r="C1355" s="137"/>
      <c r="D1355" s="137"/>
      <c r="E1355" s="137"/>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row>
    <row r="1356" s="139" customFormat="1" spans="1:28">
      <c r="A1356" s="137"/>
      <c r="B1356" s="137"/>
      <c r="C1356" s="137"/>
      <c r="D1356" s="137"/>
      <c r="E1356" s="137"/>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row>
    <row r="1357" s="139" customFormat="1" spans="1:28">
      <c r="A1357" s="137"/>
      <c r="B1357" s="137"/>
      <c r="C1357" s="137"/>
      <c r="D1357" s="137"/>
      <c r="E1357" s="137"/>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row>
    <row r="1358" s="139" customFormat="1" spans="1:28">
      <c r="A1358" s="137"/>
      <c r="B1358" s="137"/>
      <c r="C1358" s="137"/>
      <c r="D1358" s="137"/>
      <c r="E1358" s="137"/>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row>
    <row r="1359" s="139" customFormat="1" spans="1:28">
      <c r="A1359" s="137"/>
      <c r="B1359" s="137"/>
      <c r="C1359" s="137"/>
      <c r="D1359" s="137"/>
      <c r="E1359" s="137"/>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row>
    <row r="1360" s="139" customFormat="1" spans="1:28">
      <c r="A1360" s="137"/>
      <c r="B1360" s="137"/>
      <c r="C1360" s="137"/>
      <c r="D1360" s="137"/>
      <c r="E1360" s="137"/>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row>
    <row r="1361" s="139" customFormat="1" spans="1:28">
      <c r="A1361" s="137"/>
      <c r="B1361" s="137"/>
      <c r="C1361" s="137"/>
      <c r="D1361" s="137"/>
      <c r="E1361" s="137"/>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row>
    <row r="1362" s="139" customFormat="1" spans="1:28">
      <c r="A1362" s="137"/>
      <c r="B1362" s="137"/>
      <c r="C1362" s="137"/>
      <c r="D1362" s="137"/>
      <c r="E1362" s="137"/>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row>
    <row r="1363" s="139" customFormat="1" spans="1:28">
      <c r="A1363" s="137"/>
      <c r="B1363" s="137"/>
      <c r="C1363" s="137"/>
      <c r="D1363" s="137"/>
      <c r="E1363" s="137"/>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row>
    <row r="1364" s="139" customFormat="1" spans="1:28">
      <c r="A1364" s="137"/>
      <c r="B1364" s="137"/>
      <c r="C1364" s="137"/>
      <c r="D1364" s="137"/>
      <c r="E1364" s="137"/>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row>
    <row r="1365" s="139" customFormat="1" spans="1:28">
      <c r="A1365" s="137"/>
      <c r="B1365" s="137"/>
      <c r="C1365" s="137"/>
      <c r="D1365" s="137"/>
      <c r="E1365" s="137"/>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row>
    <row r="1366" s="139" customFormat="1" spans="1:28">
      <c r="A1366" s="137"/>
      <c r="B1366" s="137"/>
      <c r="C1366" s="137"/>
      <c r="D1366" s="137"/>
      <c r="E1366" s="137"/>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row>
    <row r="1367" s="139" customFormat="1" spans="1:28">
      <c r="A1367" s="137"/>
      <c r="B1367" s="137"/>
      <c r="C1367" s="137"/>
      <c r="D1367" s="137"/>
      <c r="E1367" s="137"/>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row>
    <row r="1368" s="139" customFormat="1" spans="1:28">
      <c r="A1368" s="137"/>
      <c r="B1368" s="137"/>
      <c r="C1368" s="137"/>
      <c r="D1368" s="137"/>
      <c r="E1368" s="137"/>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row>
    <row r="1369" s="139" customFormat="1" spans="1:28">
      <c r="A1369" s="137"/>
      <c r="B1369" s="137"/>
      <c r="C1369" s="137"/>
      <c r="D1369" s="137"/>
      <c r="E1369" s="137"/>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row>
    <row r="1370" s="139" customFormat="1" spans="1:28">
      <c r="A1370" s="137"/>
      <c r="B1370" s="137"/>
      <c r="C1370" s="137"/>
      <c r="D1370" s="137"/>
      <c r="E1370" s="137"/>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row>
    <row r="1371" s="139" customFormat="1" spans="1:28">
      <c r="A1371" s="137"/>
      <c r="B1371" s="137"/>
      <c r="C1371" s="137"/>
      <c r="D1371" s="137"/>
      <c r="E1371" s="137"/>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row>
    <row r="1372" s="139" customFormat="1" spans="1:28">
      <c r="A1372" s="137"/>
      <c r="B1372" s="137"/>
      <c r="C1372" s="137"/>
      <c r="D1372" s="137"/>
      <c r="E1372" s="137"/>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row>
    <row r="1373" s="139" customFormat="1" spans="1:28">
      <c r="A1373" s="137"/>
      <c r="B1373" s="137"/>
      <c r="C1373" s="137"/>
      <c r="D1373" s="137"/>
      <c r="E1373" s="137"/>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row>
    <row r="1374" s="139" customFormat="1" spans="1:28">
      <c r="A1374" s="137"/>
      <c r="B1374" s="137"/>
      <c r="C1374" s="137"/>
      <c r="D1374" s="137"/>
      <c r="E1374" s="137"/>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row>
    <row r="1375" s="139" customFormat="1" spans="1:28">
      <c r="A1375" s="137"/>
      <c r="B1375" s="137"/>
      <c r="C1375" s="137"/>
      <c r="D1375" s="137"/>
      <c r="E1375" s="137"/>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row>
    <row r="1376" s="139" customFormat="1" spans="1:28">
      <c r="A1376" s="137"/>
      <c r="B1376" s="137"/>
      <c r="C1376" s="137"/>
      <c r="D1376" s="137"/>
      <c r="E1376" s="137"/>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row>
    <row r="1377" s="139" customFormat="1" spans="1:28">
      <c r="A1377" s="137"/>
      <c r="B1377" s="137"/>
      <c r="C1377" s="137"/>
      <c r="D1377" s="137"/>
      <c r="E1377" s="137"/>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row>
    <row r="1378" s="139" customFormat="1" spans="1:28">
      <c r="A1378" s="137"/>
      <c r="B1378" s="137"/>
      <c r="C1378" s="137"/>
      <c r="D1378" s="137"/>
      <c r="E1378" s="137"/>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row>
    <row r="1379" s="139" customFormat="1" spans="1:28">
      <c r="A1379" s="137"/>
      <c r="B1379" s="137"/>
      <c r="C1379" s="137"/>
      <c r="D1379" s="137"/>
      <c r="E1379" s="137"/>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row>
    <row r="1380" s="139" customFormat="1" spans="1:28">
      <c r="A1380" s="137"/>
      <c r="B1380" s="137"/>
      <c r="C1380" s="137"/>
      <c r="D1380" s="137"/>
      <c r="E1380" s="137"/>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row>
    <row r="1381" s="139" customFormat="1" spans="1:28">
      <c r="A1381" s="137"/>
      <c r="B1381" s="137"/>
      <c r="C1381" s="137"/>
      <c r="D1381" s="137"/>
      <c r="E1381" s="137"/>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row>
    <row r="1382" s="139" customFormat="1" spans="1:28">
      <c r="A1382" s="137"/>
      <c r="B1382" s="137"/>
      <c r="C1382" s="137"/>
      <c r="D1382" s="137"/>
      <c r="E1382" s="137"/>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row>
    <row r="1383" s="139" customFormat="1" spans="1:28">
      <c r="A1383" s="137"/>
      <c r="B1383" s="137"/>
      <c r="C1383" s="137"/>
      <c r="D1383" s="137"/>
      <c r="E1383" s="137"/>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row>
    <row r="1384" s="139" customFormat="1" spans="1:28">
      <c r="A1384" s="137"/>
      <c r="B1384" s="137"/>
      <c r="C1384" s="137"/>
      <c r="D1384" s="137"/>
      <c r="E1384" s="137"/>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row>
    <row r="1385" s="139" customFormat="1" spans="1:28">
      <c r="A1385" s="137"/>
      <c r="B1385" s="137"/>
      <c r="C1385" s="137"/>
      <c r="D1385" s="137"/>
      <c r="E1385" s="137"/>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row>
    <row r="1386" s="139" customFormat="1" spans="1:28">
      <c r="A1386" s="137"/>
      <c r="B1386" s="137"/>
      <c r="C1386" s="137"/>
      <c r="D1386" s="137"/>
      <c r="E1386" s="137"/>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row>
    <row r="1387" s="139" customFormat="1" spans="1:28">
      <c r="A1387" s="137"/>
      <c r="B1387" s="137"/>
      <c r="C1387" s="137"/>
      <c r="D1387" s="137"/>
      <c r="E1387" s="137"/>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row>
    <row r="1388" s="139" customFormat="1" spans="1:28">
      <c r="A1388" s="137"/>
      <c r="B1388" s="137"/>
      <c r="C1388" s="137"/>
      <c r="D1388" s="137"/>
      <c r="E1388" s="137"/>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row>
    <row r="1389" s="139" customFormat="1" spans="1:28">
      <c r="A1389" s="137"/>
      <c r="B1389" s="137"/>
      <c r="C1389" s="137"/>
      <c r="D1389" s="137"/>
      <c r="E1389" s="137"/>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row>
    <row r="1390" s="139" customFormat="1" spans="1:28">
      <c r="A1390" s="137"/>
      <c r="B1390" s="137"/>
      <c r="C1390" s="137"/>
      <c r="D1390" s="137"/>
      <c r="E1390" s="137"/>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row>
    <row r="1391" s="139" customFormat="1" spans="1:28">
      <c r="A1391" s="137"/>
      <c r="B1391" s="137"/>
      <c r="C1391" s="137"/>
      <c r="D1391" s="137"/>
      <c r="E1391" s="137"/>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row>
    <row r="1392" s="139" customFormat="1" spans="1:28">
      <c r="A1392" s="137"/>
      <c r="B1392" s="137"/>
      <c r="C1392" s="137"/>
      <c r="D1392" s="137"/>
      <c r="E1392" s="137"/>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row>
    <row r="1393" s="139" customFormat="1" spans="1:28">
      <c r="A1393" s="137"/>
      <c r="B1393" s="137"/>
      <c r="C1393" s="137"/>
      <c r="D1393" s="137"/>
      <c r="E1393" s="137"/>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row>
    <row r="1394" s="139" customFormat="1" spans="1:28">
      <c r="A1394" s="137"/>
      <c r="B1394" s="137"/>
      <c r="C1394" s="137"/>
      <c r="D1394" s="137"/>
      <c r="E1394" s="137"/>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row>
    <row r="1395" s="139" customFormat="1" spans="1:28">
      <c r="A1395" s="137"/>
      <c r="B1395" s="137"/>
      <c r="C1395" s="137"/>
      <c r="D1395" s="137"/>
      <c r="E1395" s="137"/>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row>
    <row r="1396" s="139" customFormat="1" spans="1:28">
      <c r="A1396" s="137"/>
      <c r="B1396" s="137"/>
      <c r="C1396" s="137"/>
      <c r="D1396" s="137"/>
      <c r="E1396" s="137"/>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row>
    <row r="1397" s="139" customFormat="1" spans="1:28">
      <c r="A1397" s="137"/>
      <c r="B1397" s="137"/>
      <c r="C1397" s="137"/>
      <c r="D1397" s="137"/>
      <c r="E1397" s="137"/>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row>
    <row r="1398" s="139" customFormat="1" spans="1:28">
      <c r="A1398" s="137"/>
      <c r="B1398" s="137"/>
      <c r="C1398" s="137"/>
      <c r="D1398" s="137"/>
      <c r="E1398" s="137"/>
      <c r="F1398" s="137"/>
      <c r="G1398" s="137"/>
      <c r="H1398" s="137"/>
      <c r="I1398" s="137"/>
      <c r="J1398" s="137"/>
      <c r="K1398" s="137"/>
      <c r="L1398" s="137"/>
      <c r="M1398" s="137"/>
      <c r="N1398" s="137"/>
      <c r="O1398" s="137"/>
      <c r="P1398" s="137"/>
      <c r="Q1398" s="137"/>
      <c r="R1398" s="137"/>
      <c r="S1398" s="137"/>
      <c r="T1398" s="137"/>
      <c r="U1398" s="137"/>
      <c r="V1398" s="137"/>
      <c r="W1398" s="137"/>
      <c r="X1398" s="137"/>
      <c r="Y1398" s="137"/>
      <c r="Z1398" s="137"/>
      <c r="AA1398" s="137"/>
      <c r="AB1398" s="137"/>
    </row>
    <row r="1399" s="139" customFormat="1" spans="1:28">
      <c r="A1399" s="137"/>
      <c r="B1399" s="137"/>
      <c r="C1399" s="137"/>
      <c r="D1399" s="137"/>
      <c r="E1399" s="137"/>
      <c r="F1399" s="137"/>
      <c r="G1399" s="137"/>
      <c r="H1399" s="137"/>
      <c r="I1399" s="137"/>
      <c r="J1399" s="137"/>
      <c r="K1399" s="137"/>
      <c r="L1399" s="137"/>
      <c r="M1399" s="137"/>
      <c r="N1399" s="137"/>
      <c r="O1399" s="137"/>
      <c r="P1399" s="137"/>
      <c r="Q1399" s="137"/>
      <c r="R1399" s="137"/>
      <c r="S1399" s="137"/>
      <c r="T1399" s="137"/>
      <c r="U1399" s="137"/>
      <c r="V1399" s="137"/>
      <c r="W1399" s="137"/>
      <c r="X1399" s="137"/>
      <c r="Y1399" s="137"/>
      <c r="Z1399" s="137"/>
      <c r="AA1399" s="137"/>
      <c r="AB1399" s="137"/>
    </row>
    <row r="1400" s="139" customFormat="1" spans="1:28">
      <c r="A1400" s="137"/>
      <c r="B1400" s="137"/>
      <c r="C1400" s="137"/>
      <c r="D1400" s="137"/>
      <c r="E1400" s="137"/>
      <c r="F1400" s="137"/>
      <c r="G1400" s="137"/>
      <c r="H1400" s="137"/>
      <c r="I1400" s="137"/>
      <c r="J1400" s="137"/>
      <c r="K1400" s="137"/>
      <c r="L1400" s="137"/>
      <c r="M1400" s="137"/>
      <c r="N1400" s="137"/>
      <c r="O1400" s="137"/>
      <c r="P1400" s="137"/>
      <c r="Q1400" s="137"/>
      <c r="R1400" s="137"/>
      <c r="S1400" s="137"/>
      <c r="T1400" s="137"/>
      <c r="U1400" s="137"/>
      <c r="V1400" s="137"/>
      <c r="W1400" s="137"/>
      <c r="X1400" s="137"/>
      <c r="Y1400" s="137"/>
      <c r="Z1400" s="137"/>
      <c r="AA1400" s="137"/>
      <c r="AB1400" s="137"/>
    </row>
    <row r="1401" s="139" customFormat="1" spans="1:28">
      <c r="A1401" s="137"/>
      <c r="B1401" s="137"/>
      <c r="C1401" s="137"/>
      <c r="D1401" s="137"/>
      <c r="E1401" s="137"/>
      <c r="F1401" s="137"/>
      <c r="G1401" s="137"/>
      <c r="H1401" s="137"/>
      <c r="I1401" s="137"/>
      <c r="J1401" s="137"/>
      <c r="K1401" s="137"/>
      <c r="L1401" s="137"/>
      <c r="M1401" s="137"/>
      <c r="N1401" s="137"/>
      <c r="O1401" s="137"/>
      <c r="P1401" s="137"/>
      <c r="Q1401" s="137"/>
      <c r="R1401" s="137"/>
      <c r="S1401" s="137"/>
      <c r="T1401" s="137"/>
      <c r="U1401" s="137"/>
      <c r="V1401" s="137"/>
      <c r="W1401" s="137"/>
      <c r="X1401" s="137"/>
      <c r="Y1401" s="137"/>
      <c r="Z1401" s="137"/>
      <c r="AA1401" s="137"/>
      <c r="AB1401" s="137"/>
    </row>
    <row r="1402" s="139" customFormat="1" spans="1:28">
      <c r="A1402" s="137"/>
      <c r="B1402" s="137"/>
      <c r="C1402" s="137"/>
      <c r="D1402" s="137"/>
      <c r="E1402" s="137"/>
      <c r="F1402" s="137"/>
      <c r="G1402" s="137"/>
      <c r="H1402" s="137"/>
      <c r="I1402" s="137"/>
      <c r="J1402" s="137"/>
      <c r="K1402" s="137"/>
      <c r="L1402" s="137"/>
      <c r="M1402" s="137"/>
      <c r="N1402" s="137"/>
      <c r="O1402" s="137"/>
      <c r="P1402" s="137"/>
      <c r="Q1402" s="137"/>
      <c r="R1402" s="137"/>
      <c r="S1402" s="137"/>
      <c r="T1402" s="137"/>
      <c r="U1402" s="137"/>
      <c r="V1402" s="137"/>
      <c r="W1402" s="137"/>
      <c r="X1402" s="137"/>
      <c r="Y1402" s="137"/>
      <c r="Z1402" s="137"/>
      <c r="AA1402" s="137"/>
      <c r="AB1402" s="137"/>
    </row>
    <row r="1403" s="139" customFormat="1" spans="1:28">
      <c r="A1403" s="137"/>
      <c r="B1403" s="137"/>
      <c r="C1403" s="137"/>
      <c r="D1403" s="137"/>
      <c r="E1403" s="137"/>
      <c r="F1403" s="137"/>
      <c r="G1403" s="137"/>
      <c r="H1403" s="137"/>
      <c r="I1403" s="137"/>
      <c r="J1403" s="137"/>
      <c r="K1403" s="137"/>
      <c r="L1403" s="137"/>
      <c r="M1403" s="137"/>
      <c r="N1403" s="137"/>
      <c r="O1403" s="137"/>
      <c r="P1403" s="137"/>
      <c r="Q1403" s="137"/>
      <c r="R1403" s="137"/>
      <c r="S1403" s="137"/>
      <c r="T1403" s="137"/>
      <c r="U1403" s="137"/>
      <c r="V1403" s="137"/>
      <c r="W1403" s="137"/>
      <c r="X1403" s="137"/>
      <c r="Y1403" s="137"/>
      <c r="Z1403" s="137"/>
      <c r="AA1403" s="137"/>
      <c r="AB1403" s="137"/>
    </row>
    <row r="1404" s="139" customFormat="1" spans="1:28">
      <c r="A1404" s="137"/>
      <c r="B1404" s="137"/>
      <c r="C1404" s="137"/>
      <c r="D1404" s="137"/>
      <c r="E1404" s="137"/>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row>
    <row r="1405" s="139" customFormat="1" spans="1:28">
      <c r="A1405" s="137"/>
      <c r="B1405" s="137"/>
      <c r="C1405" s="137"/>
      <c r="D1405" s="137"/>
      <c r="E1405" s="137"/>
      <c r="F1405" s="137"/>
      <c r="G1405" s="137"/>
      <c r="H1405" s="137"/>
      <c r="I1405" s="137"/>
      <c r="J1405" s="137"/>
      <c r="K1405" s="137"/>
      <c r="L1405" s="137"/>
      <c r="M1405" s="137"/>
      <c r="N1405" s="137"/>
      <c r="O1405" s="137"/>
      <c r="P1405" s="137"/>
      <c r="Q1405" s="137"/>
      <c r="R1405" s="137"/>
      <c r="S1405" s="137"/>
      <c r="T1405" s="137"/>
      <c r="U1405" s="137"/>
      <c r="V1405" s="137"/>
      <c r="W1405" s="137"/>
      <c r="X1405" s="137"/>
      <c r="Y1405" s="137"/>
      <c r="Z1405" s="137"/>
      <c r="AA1405" s="137"/>
      <c r="AB1405" s="137"/>
    </row>
    <row r="1406" s="139" customFormat="1" spans="1:28">
      <c r="A1406" s="137"/>
      <c r="B1406" s="137"/>
      <c r="C1406" s="137"/>
      <c r="D1406" s="137"/>
      <c r="E1406" s="137"/>
      <c r="F1406" s="137"/>
      <c r="G1406" s="137"/>
      <c r="H1406" s="137"/>
      <c r="I1406" s="137"/>
      <c r="J1406" s="137"/>
      <c r="K1406" s="137"/>
      <c r="L1406" s="137"/>
      <c r="M1406" s="137"/>
      <c r="N1406" s="137"/>
      <c r="O1406" s="137"/>
      <c r="P1406" s="137"/>
      <c r="Q1406" s="137"/>
      <c r="R1406" s="137"/>
      <c r="S1406" s="137"/>
      <c r="T1406" s="137"/>
      <c r="U1406" s="137"/>
      <c r="V1406" s="137"/>
      <c r="W1406" s="137"/>
      <c r="X1406" s="137"/>
      <c r="Y1406" s="137"/>
      <c r="Z1406" s="137"/>
      <c r="AA1406" s="137"/>
      <c r="AB1406" s="137"/>
    </row>
    <row r="1407" s="139" customFormat="1" spans="1:28">
      <c r="A1407" s="137"/>
      <c r="B1407" s="137"/>
      <c r="C1407" s="137"/>
      <c r="D1407" s="137"/>
      <c r="E1407" s="137"/>
      <c r="F1407" s="137"/>
      <c r="G1407" s="137"/>
      <c r="H1407" s="137"/>
      <c r="I1407" s="137"/>
      <c r="J1407" s="137"/>
      <c r="K1407" s="137"/>
      <c r="L1407" s="137"/>
      <c r="M1407" s="137"/>
      <c r="N1407" s="137"/>
      <c r="O1407" s="137"/>
      <c r="P1407" s="137"/>
      <c r="Q1407" s="137"/>
      <c r="R1407" s="137"/>
      <c r="S1407" s="137"/>
      <c r="T1407" s="137"/>
      <c r="U1407" s="137"/>
      <c r="V1407" s="137"/>
      <c r="W1407" s="137"/>
      <c r="X1407" s="137"/>
      <c r="Y1407" s="137"/>
      <c r="Z1407" s="137"/>
      <c r="AA1407" s="137"/>
      <c r="AB1407" s="137"/>
    </row>
    <row r="1408" s="139" customFormat="1" spans="1:28">
      <c r="A1408" s="137"/>
      <c r="B1408" s="137"/>
      <c r="C1408" s="137"/>
      <c r="D1408" s="137"/>
      <c r="E1408" s="137"/>
      <c r="F1408" s="137"/>
      <c r="G1408" s="137"/>
      <c r="H1408" s="137"/>
      <c r="I1408" s="137"/>
      <c r="J1408" s="137"/>
      <c r="K1408" s="137"/>
      <c r="L1408" s="137"/>
      <c r="M1408" s="137"/>
      <c r="N1408" s="137"/>
      <c r="O1408" s="137"/>
      <c r="P1408" s="137"/>
      <c r="Q1408" s="137"/>
      <c r="R1408" s="137"/>
      <c r="S1408" s="137"/>
      <c r="T1408" s="137"/>
      <c r="U1408" s="137"/>
      <c r="V1408" s="137"/>
      <c r="W1408" s="137"/>
      <c r="X1408" s="137"/>
      <c r="Y1408" s="137"/>
      <c r="Z1408" s="137"/>
      <c r="AA1408" s="137"/>
      <c r="AB1408" s="137"/>
    </row>
    <row r="1409" s="139" customFormat="1" spans="1:28">
      <c r="A1409" s="137"/>
      <c r="B1409" s="137"/>
      <c r="C1409" s="137"/>
      <c r="D1409" s="137"/>
      <c r="E1409" s="137"/>
      <c r="F1409" s="137"/>
      <c r="G1409" s="137"/>
      <c r="H1409" s="137"/>
      <c r="I1409" s="137"/>
      <c r="J1409" s="137"/>
      <c r="K1409" s="137"/>
      <c r="L1409" s="137"/>
      <c r="M1409" s="137"/>
      <c r="N1409" s="137"/>
      <c r="O1409" s="137"/>
      <c r="P1409" s="137"/>
      <c r="Q1409" s="137"/>
      <c r="R1409" s="137"/>
      <c r="S1409" s="137"/>
      <c r="T1409" s="137"/>
      <c r="U1409" s="137"/>
      <c r="V1409" s="137"/>
      <c r="W1409" s="137"/>
      <c r="X1409" s="137"/>
      <c r="Y1409" s="137"/>
      <c r="Z1409" s="137"/>
      <c r="AA1409" s="137"/>
      <c r="AB1409" s="137"/>
    </row>
    <row r="1410" s="139" customFormat="1" spans="1:28">
      <c r="A1410" s="137"/>
      <c r="B1410" s="137"/>
      <c r="C1410" s="137"/>
      <c r="D1410" s="137"/>
      <c r="E1410" s="137"/>
      <c r="F1410" s="137"/>
      <c r="G1410" s="137"/>
      <c r="H1410" s="137"/>
      <c r="I1410" s="137"/>
      <c r="J1410" s="137"/>
      <c r="K1410" s="137"/>
      <c r="L1410" s="137"/>
      <c r="M1410" s="137"/>
      <c r="N1410" s="137"/>
      <c r="O1410" s="137"/>
      <c r="P1410" s="137"/>
      <c r="Q1410" s="137"/>
      <c r="R1410" s="137"/>
      <c r="S1410" s="137"/>
      <c r="T1410" s="137"/>
      <c r="U1410" s="137"/>
      <c r="V1410" s="137"/>
      <c r="W1410" s="137"/>
      <c r="X1410" s="137"/>
      <c r="Y1410" s="137"/>
      <c r="Z1410" s="137"/>
      <c r="AA1410" s="137"/>
      <c r="AB1410" s="137"/>
    </row>
    <row r="1411" s="139" customFormat="1" spans="1:28">
      <c r="A1411" s="137"/>
      <c r="B1411" s="137"/>
      <c r="C1411" s="137"/>
      <c r="D1411" s="137"/>
      <c r="E1411" s="137"/>
      <c r="F1411" s="137"/>
      <c r="G1411" s="137"/>
      <c r="H1411" s="137"/>
      <c r="I1411" s="137"/>
      <c r="J1411" s="137"/>
      <c r="K1411" s="137"/>
      <c r="L1411" s="137"/>
      <c r="M1411" s="137"/>
      <c r="N1411" s="137"/>
      <c r="O1411" s="137"/>
      <c r="P1411" s="137"/>
      <c r="Q1411" s="137"/>
      <c r="R1411" s="137"/>
      <c r="S1411" s="137"/>
      <c r="T1411" s="137"/>
      <c r="U1411" s="137"/>
      <c r="V1411" s="137"/>
      <c r="W1411" s="137"/>
      <c r="X1411" s="137"/>
      <c r="Y1411" s="137"/>
      <c r="Z1411" s="137"/>
      <c r="AA1411" s="137"/>
      <c r="AB1411" s="137"/>
    </row>
    <row r="1412" s="139" customFormat="1" spans="1:28">
      <c r="A1412" s="137"/>
      <c r="B1412" s="137"/>
      <c r="C1412" s="137"/>
      <c r="D1412" s="137"/>
      <c r="E1412" s="137"/>
      <c r="F1412" s="137"/>
      <c r="G1412" s="137"/>
      <c r="H1412" s="137"/>
      <c r="I1412" s="137"/>
      <c r="J1412" s="137"/>
      <c r="K1412" s="137"/>
      <c r="L1412" s="137"/>
      <c r="M1412" s="137"/>
      <c r="N1412" s="137"/>
      <c r="O1412" s="137"/>
      <c r="P1412" s="137"/>
      <c r="Q1412" s="137"/>
      <c r="R1412" s="137"/>
      <c r="S1412" s="137"/>
      <c r="T1412" s="137"/>
      <c r="U1412" s="137"/>
      <c r="V1412" s="137"/>
      <c r="W1412" s="137"/>
      <c r="X1412" s="137"/>
      <c r="Y1412" s="137"/>
      <c r="Z1412" s="137"/>
      <c r="AA1412" s="137"/>
      <c r="AB1412" s="137"/>
    </row>
    <row r="1413" s="139" customFormat="1" spans="1:28">
      <c r="A1413" s="137"/>
      <c r="B1413" s="137"/>
      <c r="C1413" s="137"/>
      <c r="D1413" s="137"/>
      <c r="E1413" s="137"/>
      <c r="F1413" s="137"/>
      <c r="G1413" s="137"/>
      <c r="H1413" s="137"/>
      <c r="I1413" s="137"/>
      <c r="J1413" s="137"/>
      <c r="K1413" s="137"/>
      <c r="L1413" s="137"/>
      <c r="M1413" s="137"/>
      <c r="N1413" s="137"/>
      <c r="O1413" s="137"/>
      <c r="P1413" s="137"/>
      <c r="Q1413" s="137"/>
      <c r="R1413" s="137"/>
      <c r="S1413" s="137"/>
      <c r="T1413" s="137"/>
      <c r="U1413" s="137"/>
      <c r="V1413" s="137"/>
      <c r="W1413" s="137"/>
      <c r="X1413" s="137"/>
      <c r="Y1413" s="137"/>
      <c r="Z1413" s="137"/>
      <c r="AA1413" s="137"/>
      <c r="AB1413" s="137"/>
    </row>
    <row r="1414" s="139" customFormat="1" spans="1:28">
      <c r="A1414" s="137"/>
      <c r="B1414" s="137"/>
      <c r="C1414" s="137"/>
      <c r="D1414" s="137"/>
      <c r="E1414" s="137"/>
      <c r="F1414" s="137"/>
      <c r="G1414" s="137"/>
      <c r="H1414" s="137"/>
      <c r="I1414" s="137"/>
      <c r="J1414" s="137"/>
      <c r="K1414" s="137"/>
      <c r="L1414" s="137"/>
      <c r="M1414" s="137"/>
      <c r="N1414" s="137"/>
      <c r="O1414" s="137"/>
      <c r="P1414" s="137"/>
      <c r="Q1414" s="137"/>
      <c r="R1414" s="137"/>
      <c r="S1414" s="137"/>
      <c r="T1414" s="137"/>
      <c r="U1414" s="137"/>
      <c r="V1414" s="137"/>
      <c r="W1414" s="137"/>
      <c r="X1414" s="137"/>
      <c r="Y1414" s="137"/>
      <c r="Z1414" s="137"/>
      <c r="AA1414" s="137"/>
      <c r="AB1414" s="137"/>
    </row>
    <row r="1415" s="139" customFormat="1" spans="1:28">
      <c r="A1415" s="137"/>
      <c r="B1415" s="137"/>
      <c r="C1415" s="137"/>
      <c r="D1415" s="137"/>
      <c r="E1415" s="137"/>
      <c r="F1415" s="137"/>
      <c r="G1415" s="137"/>
      <c r="H1415" s="137"/>
      <c r="I1415" s="137"/>
      <c r="J1415" s="137"/>
      <c r="K1415" s="137"/>
      <c r="L1415" s="137"/>
      <c r="M1415" s="137"/>
      <c r="N1415" s="137"/>
      <c r="O1415" s="137"/>
      <c r="P1415" s="137"/>
      <c r="Q1415" s="137"/>
      <c r="R1415" s="137"/>
      <c r="S1415" s="137"/>
      <c r="T1415" s="137"/>
      <c r="U1415" s="137"/>
      <c r="V1415" s="137"/>
      <c r="W1415" s="137"/>
      <c r="X1415" s="137"/>
      <c r="Y1415" s="137"/>
      <c r="Z1415" s="137"/>
      <c r="AA1415" s="137"/>
      <c r="AB1415" s="137"/>
    </row>
    <row r="1416" s="139" customFormat="1" spans="1:28">
      <c r="A1416" s="137"/>
      <c r="B1416" s="137"/>
      <c r="C1416" s="137"/>
      <c r="D1416" s="137"/>
      <c r="E1416" s="137"/>
      <c r="F1416" s="137"/>
      <c r="G1416" s="137"/>
      <c r="H1416" s="137"/>
      <c r="I1416" s="137"/>
      <c r="J1416" s="137"/>
      <c r="K1416" s="137"/>
      <c r="L1416" s="137"/>
      <c r="M1416" s="137"/>
      <c r="N1416" s="137"/>
      <c r="O1416" s="137"/>
      <c r="P1416" s="137"/>
      <c r="Q1416" s="137"/>
      <c r="R1416" s="137"/>
      <c r="S1416" s="137"/>
      <c r="T1416" s="137"/>
      <c r="U1416" s="137"/>
      <c r="V1416" s="137"/>
      <c r="W1416" s="137"/>
      <c r="X1416" s="137"/>
      <c r="Y1416" s="137"/>
      <c r="Z1416" s="137"/>
      <c r="AA1416" s="137"/>
      <c r="AB1416" s="137"/>
    </row>
    <row r="1417" s="139" customFormat="1" spans="1:28">
      <c r="A1417" s="137"/>
      <c r="B1417" s="137"/>
      <c r="C1417" s="137"/>
      <c r="D1417" s="137"/>
      <c r="E1417" s="137"/>
      <c r="F1417" s="137"/>
      <c r="G1417" s="137"/>
      <c r="H1417" s="137"/>
      <c r="I1417" s="137"/>
      <c r="J1417" s="137"/>
      <c r="K1417" s="137"/>
      <c r="L1417" s="137"/>
      <c r="M1417" s="137"/>
      <c r="N1417" s="137"/>
      <c r="O1417" s="137"/>
      <c r="P1417" s="137"/>
      <c r="Q1417" s="137"/>
      <c r="R1417" s="137"/>
      <c r="S1417" s="137"/>
      <c r="T1417" s="137"/>
      <c r="U1417" s="137"/>
      <c r="V1417" s="137"/>
      <c r="W1417" s="137"/>
      <c r="X1417" s="137"/>
      <c r="Y1417" s="137"/>
      <c r="Z1417" s="137"/>
      <c r="AA1417" s="137"/>
      <c r="AB1417" s="137"/>
    </row>
    <row r="1418" s="139" customFormat="1" spans="1:28">
      <c r="A1418" s="137"/>
      <c r="B1418" s="137"/>
      <c r="C1418" s="137"/>
      <c r="D1418" s="137"/>
      <c r="E1418" s="137"/>
      <c r="F1418" s="137"/>
      <c r="G1418" s="137"/>
      <c r="H1418" s="137"/>
      <c r="I1418" s="137"/>
      <c r="J1418" s="137"/>
      <c r="K1418" s="137"/>
      <c r="L1418" s="137"/>
      <c r="M1418" s="137"/>
      <c r="N1418" s="137"/>
      <c r="O1418" s="137"/>
      <c r="P1418" s="137"/>
      <c r="Q1418" s="137"/>
      <c r="R1418" s="137"/>
      <c r="S1418" s="137"/>
      <c r="T1418" s="137"/>
      <c r="U1418" s="137"/>
      <c r="V1418" s="137"/>
      <c r="W1418" s="137"/>
      <c r="X1418" s="137"/>
      <c r="Y1418" s="137"/>
      <c r="Z1418" s="137"/>
      <c r="AA1418" s="137"/>
      <c r="AB1418" s="137"/>
    </row>
    <row r="1419" s="139" customFormat="1" spans="1:28">
      <c r="A1419" s="137"/>
      <c r="B1419" s="137"/>
      <c r="C1419" s="137"/>
      <c r="D1419" s="137"/>
      <c r="E1419" s="137"/>
      <c r="F1419" s="137"/>
      <c r="G1419" s="137"/>
      <c r="H1419" s="137"/>
      <c r="I1419" s="137"/>
      <c r="J1419" s="137"/>
      <c r="K1419" s="137"/>
      <c r="L1419" s="137"/>
      <c r="M1419" s="137"/>
      <c r="N1419" s="137"/>
      <c r="O1419" s="137"/>
      <c r="P1419" s="137"/>
      <c r="Q1419" s="137"/>
      <c r="R1419" s="137"/>
      <c r="S1419" s="137"/>
      <c r="T1419" s="137"/>
      <c r="U1419" s="137"/>
      <c r="V1419" s="137"/>
      <c r="W1419" s="137"/>
      <c r="X1419" s="137"/>
      <c r="Y1419" s="137"/>
      <c r="Z1419" s="137"/>
      <c r="AA1419" s="137"/>
      <c r="AB1419" s="137"/>
    </row>
    <row r="1420" s="139" customFormat="1" spans="1:28">
      <c r="A1420" s="137"/>
      <c r="B1420" s="137"/>
      <c r="C1420" s="137"/>
      <c r="D1420" s="137"/>
      <c r="E1420" s="137"/>
      <c r="F1420" s="137"/>
      <c r="G1420" s="137"/>
      <c r="H1420" s="137"/>
      <c r="I1420" s="137"/>
      <c r="J1420" s="137"/>
      <c r="K1420" s="137"/>
      <c r="L1420" s="137"/>
      <c r="M1420" s="137"/>
      <c r="N1420" s="137"/>
      <c r="O1420" s="137"/>
      <c r="P1420" s="137"/>
      <c r="Q1420" s="137"/>
      <c r="R1420" s="137"/>
      <c r="S1420" s="137"/>
      <c r="T1420" s="137"/>
      <c r="U1420" s="137"/>
      <c r="V1420" s="137"/>
      <c r="W1420" s="137"/>
      <c r="X1420" s="137"/>
      <c r="Y1420" s="137"/>
      <c r="Z1420" s="137"/>
      <c r="AA1420" s="137"/>
      <c r="AB1420" s="137"/>
    </row>
    <row r="1421" s="139" customFormat="1" spans="1:28">
      <c r="A1421" s="137"/>
      <c r="B1421" s="137"/>
      <c r="C1421" s="137"/>
      <c r="D1421" s="137"/>
      <c r="E1421" s="137"/>
      <c r="F1421" s="137"/>
      <c r="G1421" s="137"/>
      <c r="H1421" s="137"/>
      <c r="I1421" s="137"/>
      <c r="J1421" s="137"/>
      <c r="K1421" s="137"/>
      <c r="L1421" s="137"/>
      <c r="M1421" s="137"/>
      <c r="N1421" s="137"/>
      <c r="O1421" s="137"/>
      <c r="P1421" s="137"/>
      <c r="Q1421" s="137"/>
      <c r="R1421" s="137"/>
      <c r="S1421" s="137"/>
      <c r="T1421" s="137"/>
      <c r="U1421" s="137"/>
      <c r="V1421" s="137"/>
      <c r="W1421" s="137"/>
      <c r="X1421" s="137"/>
      <c r="Y1421" s="137"/>
      <c r="Z1421" s="137"/>
      <c r="AA1421" s="137"/>
      <c r="AB1421" s="137"/>
    </row>
    <row r="1422" s="139" customFormat="1" spans="1:28">
      <c r="A1422" s="137"/>
      <c r="B1422" s="137"/>
      <c r="C1422" s="137"/>
      <c r="D1422" s="137"/>
      <c r="E1422" s="137"/>
      <c r="F1422" s="137"/>
      <c r="G1422" s="137"/>
      <c r="H1422" s="137"/>
      <c r="I1422" s="137"/>
      <c r="J1422" s="137"/>
      <c r="K1422" s="137"/>
      <c r="L1422" s="137"/>
      <c r="M1422" s="137"/>
      <c r="N1422" s="137"/>
      <c r="O1422" s="137"/>
      <c r="P1422" s="137"/>
      <c r="Q1422" s="137"/>
      <c r="R1422" s="137"/>
      <c r="S1422" s="137"/>
      <c r="T1422" s="137"/>
      <c r="U1422" s="137"/>
      <c r="V1422" s="137"/>
      <c r="W1422" s="137"/>
      <c r="X1422" s="137"/>
      <c r="Y1422" s="137"/>
      <c r="Z1422" s="137"/>
      <c r="AA1422" s="137"/>
      <c r="AB1422" s="137"/>
    </row>
    <row r="1423" s="139" customFormat="1" spans="1:28">
      <c r="A1423" s="137"/>
      <c r="B1423" s="137"/>
      <c r="C1423" s="137"/>
      <c r="D1423" s="137"/>
      <c r="E1423" s="137"/>
      <c r="F1423" s="137"/>
      <c r="G1423" s="137"/>
      <c r="H1423" s="137"/>
      <c r="I1423" s="137"/>
      <c r="J1423" s="137"/>
      <c r="K1423" s="137"/>
      <c r="L1423" s="137"/>
      <c r="M1423" s="137"/>
      <c r="N1423" s="137"/>
      <c r="O1423" s="137"/>
      <c r="P1423" s="137"/>
      <c r="Q1423" s="137"/>
      <c r="R1423" s="137"/>
      <c r="S1423" s="137"/>
      <c r="T1423" s="137"/>
      <c r="U1423" s="137"/>
      <c r="V1423" s="137"/>
      <c r="W1423" s="137"/>
      <c r="X1423" s="137"/>
      <c r="Y1423" s="137"/>
      <c r="Z1423" s="137"/>
      <c r="AA1423" s="137"/>
      <c r="AB1423" s="137"/>
    </row>
    <row r="1424" s="139" customFormat="1" spans="1:28">
      <c r="A1424" s="137"/>
      <c r="B1424" s="137"/>
      <c r="C1424" s="137"/>
      <c r="D1424" s="137"/>
      <c r="E1424" s="137"/>
      <c r="F1424" s="137"/>
      <c r="G1424" s="137"/>
      <c r="H1424" s="137"/>
      <c r="I1424" s="137"/>
      <c r="J1424" s="137"/>
      <c r="K1424" s="137"/>
      <c r="L1424" s="137"/>
      <c r="M1424" s="137"/>
      <c r="N1424" s="137"/>
      <c r="O1424" s="137"/>
      <c r="P1424" s="137"/>
      <c r="Q1424" s="137"/>
      <c r="R1424" s="137"/>
      <c r="S1424" s="137"/>
      <c r="T1424" s="137"/>
      <c r="U1424" s="137"/>
      <c r="V1424" s="137"/>
      <c r="W1424" s="137"/>
      <c r="X1424" s="137"/>
      <c r="Y1424" s="137"/>
      <c r="Z1424" s="137"/>
      <c r="AA1424" s="137"/>
      <c r="AB1424" s="137"/>
    </row>
    <row r="1425" s="139" customFormat="1" spans="1:28">
      <c r="A1425" s="137"/>
      <c r="B1425" s="137"/>
      <c r="C1425" s="137"/>
      <c r="D1425" s="137"/>
      <c r="E1425" s="137"/>
      <c r="F1425" s="137"/>
      <c r="G1425" s="137"/>
      <c r="H1425" s="137"/>
      <c r="I1425" s="137"/>
      <c r="J1425" s="137"/>
      <c r="K1425" s="137"/>
      <c r="L1425" s="137"/>
      <c r="M1425" s="137"/>
      <c r="N1425" s="137"/>
      <c r="O1425" s="137"/>
      <c r="P1425" s="137"/>
      <c r="Q1425" s="137"/>
      <c r="R1425" s="137"/>
      <c r="S1425" s="137"/>
      <c r="T1425" s="137"/>
      <c r="U1425" s="137"/>
      <c r="V1425" s="137"/>
      <c r="W1425" s="137"/>
      <c r="X1425" s="137"/>
      <c r="Y1425" s="137"/>
      <c r="Z1425" s="137"/>
      <c r="AA1425" s="137"/>
      <c r="AB1425" s="137"/>
    </row>
    <row r="1426" s="139" customFormat="1" spans="1:28">
      <c r="A1426" s="137"/>
      <c r="B1426" s="137"/>
      <c r="C1426" s="137"/>
      <c r="D1426" s="137"/>
      <c r="E1426" s="137"/>
      <c r="F1426" s="137"/>
      <c r="G1426" s="137"/>
      <c r="H1426" s="137"/>
      <c r="I1426" s="137"/>
      <c r="J1426" s="137"/>
      <c r="K1426" s="137"/>
      <c r="L1426" s="137"/>
      <c r="M1426" s="137"/>
      <c r="N1426" s="137"/>
      <c r="O1426" s="137"/>
      <c r="P1426" s="137"/>
      <c r="Q1426" s="137"/>
      <c r="R1426" s="137"/>
      <c r="S1426" s="137"/>
      <c r="T1426" s="137"/>
      <c r="U1426" s="137"/>
      <c r="V1426" s="137"/>
      <c r="W1426" s="137"/>
      <c r="X1426" s="137"/>
      <c r="Y1426" s="137"/>
      <c r="Z1426" s="137"/>
      <c r="AA1426" s="137"/>
      <c r="AB1426" s="137"/>
    </row>
    <row r="1427" s="139" customFormat="1" spans="1:28">
      <c r="A1427" s="137"/>
      <c r="B1427" s="137"/>
      <c r="C1427" s="137"/>
      <c r="D1427" s="137"/>
      <c r="E1427" s="137"/>
      <c r="F1427" s="137"/>
      <c r="G1427" s="137"/>
      <c r="H1427" s="137"/>
      <c r="I1427" s="137"/>
      <c r="J1427" s="137"/>
      <c r="K1427" s="137"/>
      <c r="L1427" s="137"/>
      <c r="M1427" s="137"/>
      <c r="N1427" s="137"/>
      <c r="O1427" s="137"/>
      <c r="P1427" s="137"/>
      <c r="Q1427" s="137"/>
      <c r="R1427" s="137"/>
      <c r="S1427" s="137"/>
      <c r="T1427" s="137"/>
      <c r="U1427" s="137"/>
      <c r="V1427" s="137"/>
      <c r="W1427" s="137"/>
      <c r="X1427" s="137"/>
      <c r="Y1427" s="137"/>
      <c r="Z1427" s="137"/>
      <c r="AA1427" s="137"/>
      <c r="AB1427" s="137"/>
    </row>
    <row r="1428" s="139" customFormat="1" spans="1:28">
      <c r="A1428" s="137"/>
      <c r="B1428" s="137"/>
      <c r="C1428" s="137"/>
      <c r="D1428" s="137"/>
      <c r="E1428" s="137"/>
      <c r="F1428" s="137"/>
      <c r="G1428" s="137"/>
      <c r="H1428" s="137"/>
      <c r="I1428" s="137"/>
      <c r="J1428" s="137"/>
      <c r="K1428" s="137"/>
      <c r="L1428" s="137"/>
      <c r="M1428" s="137"/>
      <c r="N1428" s="137"/>
      <c r="O1428" s="137"/>
      <c r="P1428" s="137"/>
      <c r="Q1428" s="137"/>
      <c r="R1428" s="137"/>
      <c r="S1428" s="137"/>
      <c r="T1428" s="137"/>
      <c r="U1428" s="137"/>
      <c r="V1428" s="137"/>
      <c r="W1428" s="137"/>
      <c r="X1428" s="137"/>
      <c r="Y1428" s="137"/>
      <c r="Z1428" s="137"/>
      <c r="AA1428" s="137"/>
      <c r="AB1428" s="137"/>
    </row>
    <row r="1429" s="139" customFormat="1" spans="1:28">
      <c r="A1429" s="137"/>
      <c r="B1429" s="137"/>
      <c r="C1429" s="137"/>
      <c r="D1429" s="137"/>
      <c r="E1429" s="137"/>
      <c r="F1429" s="137"/>
      <c r="G1429" s="137"/>
      <c r="H1429" s="137"/>
      <c r="I1429" s="137"/>
      <c r="J1429" s="137"/>
      <c r="K1429" s="137"/>
      <c r="L1429" s="137"/>
      <c r="M1429" s="137"/>
      <c r="N1429" s="137"/>
      <c r="O1429" s="137"/>
      <c r="P1429" s="137"/>
      <c r="Q1429" s="137"/>
      <c r="R1429" s="137"/>
      <c r="S1429" s="137"/>
      <c r="T1429" s="137"/>
      <c r="U1429" s="137"/>
      <c r="V1429" s="137"/>
      <c r="W1429" s="137"/>
      <c r="X1429" s="137"/>
      <c r="Y1429" s="137"/>
      <c r="Z1429" s="137"/>
      <c r="AA1429" s="137"/>
      <c r="AB1429" s="137"/>
    </row>
    <row r="1430" s="139" customFormat="1" spans="1:28">
      <c r="A1430" s="137"/>
      <c r="B1430" s="137"/>
      <c r="C1430" s="137"/>
      <c r="D1430" s="137"/>
      <c r="E1430" s="137"/>
      <c r="F1430" s="137"/>
      <c r="G1430" s="137"/>
      <c r="H1430" s="137"/>
      <c r="I1430" s="137"/>
      <c r="J1430" s="137"/>
      <c r="K1430" s="137"/>
      <c r="L1430" s="137"/>
      <c r="M1430" s="137"/>
      <c r="N1430" s="137"/>
      <c r="O1430" s="137"/>
      <c r="P1430" s="137"/>
      <c r="Q1430" s="137"/>
      <c r="R1430" s="137"/>
      <c r="S1430" s="137"/>
      <c r="T1430" s="137"/>
      <c r="U1430" s="137"/>
      <c r="V1430" s="137"/>
      <c r="W1430" s="137"/>
      <c r="X1430" s="137"/>
      <c r="Y1430" s="137"/>
      <c r="Z1430" s="137"/>
      <c r="AA1430" s="137"/>
      <c r="AB1430" s="137"/>
    </row>
    <row r="1431" s="139" customFormat="1" spans="1:28">
      <c r="A1431" s="137"/>
      <c r="B1431" s="137"/>
      <c r="C1431" s="137"/>
      <c r="D1431" s="137"/>
      <c r="E1431" s="137"/>
      <c r="F1431" s="137"/>
      <c r="G1431" s="137"/>
      <c r="H1431" s="137"/>
      <c r="I1431" s="137"/>
      <c r="J1431" s="137"/>
      <c r="K1431" s="137"/>
      <c r="L1431" s="137"/>
      <c r="M1431" s="137"/>
      <c r="N1431" s="137"/>
      <c r="O1431" s="137"/>
      <c r="P1431" s="137"/>
      <c r="Q1431" s="137"/>
      <c r="R1431" s="137"/>
      <c r="S1431" s="137"/>
      <c r="T1431" s="137"/>
      <c r="U1431" s="137"/>
      <c r="V1431" s="137"/>
      <c r="W1431" s="137"/>
      <c r="X1431" s="137"/>
      <c r="Y1431" s="137"/>
      <c r="Z1431" s="137"/>
      <c r="AA1431" s="137"/>
      <c r="AB1431" s="137"/>
    </row>
    <row r="1432" s="139" customFormat="1" spans="1:28">
      <c r="A1432" s="137"/>
      <c r="B1432" s="137"/>
      <c r="C1432" s="137"/>
      <c r="D1432" s="137"/>
      <c r="E1432" s="137"/>
      <c r="F1432" s="137"/>
      <c r="G1432" s="137"/>
      <c r="H1432" s="137"/>
      <c r="I1432" s="137"/>
      <c r="J1432" s="137"/>
      <c r="K1432" s="137"/>
      <c r="L1432" s="137"/>
      <c r="M1432" s="137"/>
      <c r="N1432" s="137"/>
      <c r="O1432" s="137"/>
      <c r="P1432" s="137"/>
      <c r="Q1432" s="137"/>
      <c r="R1432" s="137"/>
      <c r="S1432" s="137"/>
      <c r="T1432" s="137"/>
      <c r="U1432" s="137"/>
      <c r="V1432" s="137"/>
      <c r="W1432" s="137"/>
      <c r="X1432" s="137"/>
      <c r="Y1432" s="137"/>
      <c r="Z1432" s="137"/>
      <c r="AA1432" s="137"/>
      <c r="AB1432" s="137"/>
    </row>
    <row r="1433" s="139" customFormat="1" spans="1:28">
      <c r="A1433" s="137"/>
      <c r="B1433" s="137"/>
      <c r="C1433" s="137"/>
      <c r="D1433" s="137"/>
      <c r="E1433" s="137"/>
      <c r="F1433" s="137"/>
      <c r="G1433" s="137"/>
      <c r="H1433" s="137"/>
      <c r="I1433" s="137"/>
      <c r="J1433" s="137"/>
      <c r="K1433" s="137"/>
      <c r="L1433" s="137"/>
      <c r="M1433" s="137"/>
      <c r="N1433" s="137"/>
      <c r="O1433" s="137"/>
      <c r="P1433" s="137"/>
      <c r="Q1433" s="137"/>
      <c r="R1433" s="137"/>
      <c r="S1433" s="137"/>
      <c r="T1433" s="137"/>
      <c r="U1433" s="137"/>
      <c r="V1433" s="137"/>
      <c r="W1433" s="137"/>
      <c r="X1433" s="137"/>
      <c r="Y1433" s="137"/>
      <c r="Z1433" s="137"/>
      <c r="AA1433" s="137"/>
      <c r="AB1433" s="137"/>
    </row>
    <row r="1434" s="139" customFormat="1" spans="1:28">
      <c r="A1434" s="137"/>
      <c r="B1434" s="137"/>
      <c r="C1434" s="137"/>
      <c r="D1434" s="137"/>
      <c r="E1434" s="137"/>
      <c r="F1434" s="137"/>
      <c r="G1434" s="137"/>
      <c r="H1434" s="137"/>
      <c r="I1434" s="137"/>
      <c r="J1434" s="137"/>
      <c r="K1434" s="137"/>
      <c r="L1434" s="137"/>
      <c r="M1434" s="137"/>
      <c r="N1434" s="137"/>
      <c r="O1434" s="137"/>
      <c r="P1434" s="137"/>
      <c r="Q1434" s="137"/>
      <c r="R1434" s="137"/>
      <c r="S1434" s="137"/>
      <c r="T1434" s="137"/>
      <c r="U1434" s="137"/>
      <c r="V1434" s="137"/>
      <c r="W1434" s="137"/>
      <c r="X1434" s="137"/>
      <c r="Y1434" s="137"/>
      <c r="Z1434" s="137"/>
      <c r="AA1434" s="137"/>
      <c r="AB1434" s="137"/>
    </row>
    <row r="1435" s="139" customFormat="1" spans="1:28">
      <c r="A1435" s="137"/>
      <c r="B1435" s="137"/>
      <c r="C1435" s="137"/>
      <c r="D1435" s="137"/>
      <c r="E1435" s="137"/>
      <c r="F1435" s="137"/>
      <c r="G1435" s="137"/>
      <c r="H1435" s="137"/>
      <c r="I1435" s="137"/>
      <c r="J1435" s="137"/>
      <c r="K1435" s="137"/>
      <c r="L1435" s="137"/>
      <c r="M1435" s="137"/>
      <c r="N1435" s="137"/>
      <c r="O1435" s="137"/>
      <c r="P1435" s="137"/>
      <c r="Q1435" s="137"/>
      <c r="R1435" s="137"/>
      <c r="S1435" s="137"/>
      <c r="T1435" s="137"/>
      <c r="U1435" s="137"/>
      <c r="V1435" s="137"/>
      <c r="W1435" s="137"/>
      <c r="X1435" s="137"/>
      <c r="Y1435" s="137"/>
      <c r="Z1435" s="137"/>
      <c r="AA1435" s="137"/>
      <c r="AB1435" s="137"/>
    </row>
    <row r="1436" s="139" customFormat="1" spans="1:28">
      <c r="A1436" s="137"/>
      <c r="B1436" s="137"/>
      <c r="C1436" s="137"/>
      <c r="D1436" s="137"/>
      <c r="E1436" s="137"/>
      <c r="F1436" s="137"/>
      <c r="G1436" s="137"/>
      <c r="H1436" s="137"/>
      <c r="I1436" s="137"/>
      <c r="J1436" s="137"/>
      <c r="K1436" s="137"/>
      <c r="L1436" s="137"/>
      <c r="M1436" s="137"/>
      <c r="N1436" s="137"/>
      <c r="O1436" s="137"/>
      <c r="P1436" s="137"/>
      <c r="Q1436" s="137"/>
      <c r="R1436" s="137"/>
      <c r="S1436" s="137"/>
      <c r="T1436" s="137"/>
      <c r="U1436" s="137"/>
      <c r="V1436" s="137"/>
      <c r="W1436" s="137"/>
      <c r="X1436" s="137"/>
      <c r="Y1436" s="137"/>
      <c r="Z1436" s="137"/>
      <c r="AA1436" s="137"/>
      <c r="AB1436" s="137"/>
    </row>
    <row r="1437" s="139" customFormat="1" spans="1:28">
      <c r="A1437" s="137"/>
      <c r="B1437" s="137"/>
      <c r="C1437" s="137"/>
      <c r="D1437" s="137"/>
      <c r="E1437" s="137"/>
      <c r="F1437" s="137"/>
      <c r="G1437" s="137"/>
      <c r="H1437" s="137"/>
      <c r="I1437" s="137"/>
      <c r="J1437" s="137"/>
      <c r="K1437" s="137"/>
      <c r="L1437" s="137"/>
      <c r="M1437" s="137"/>
      <c r="N1437" s="137"/>
      <c r="O1437" s="137"/>
      <c r="P1437" s="137"/>
      <c r="Q1437" s="137"/>
      <c r="R1437" s="137"/>
      <c r="S1437" s="137"/>
      <c r="T1437" s="137"/>
      <c r="U1437" s="137"/>
      <c r="V1437" s="137"/>
      <c r="W1437" s="137"/>
      <c r="X1437" s="137"/>
      <c r="Y1437" s="137"/>
      <c r="Z1437" s="137"/>
      <c r="AA1437" s="137"/>
      <c r="AB1437" s="137"/>
    </row>
    <row r="1438" s="139" customFormat="1" spans="1:28">
      <c r="A1438" s="137"/>
      <c r="B1438" s="137"/>
      <c r="C1438" s="137"/>
      <c r="D1438" s="137"/>
      <c r="E1438" s="137"/>
      <c r="F1438" s="137"/>
      <c r="G1438" s="137"/>
      <c r="H1438" s="137"/>
      <c r="I1438" s="137"/>
      <c r="J1438" s="137"/>
      <c r="K1438" s="137"/>
      <c r="L1438" s="137"/>
      <c r="M1438" s="137"/>
      <c r="N1438" s="137"/>
      <c r="O1438" s="137"/>
      <c r="P1438" s="137"/>
      <c r="Q1438" s="137"/>
      <c r="R1438" s="137"/>
      <c r="S1438" s="137"/>
      <c r="T1438" s="137"/>
      <c r="U1438" s="137"/>
      <c r="V1438" s="137"/>
      <c r="W1438" s="137"/>
      <c r="X1438" s="137"/>
      <c r="Y1438" s="137"/>
      <c r="Z1438" s="137"/>
      <c r="AA1438" s="137"/>
      <c r="AB1438" s="137"/>
    </row>
    <row r="1439" s="139" customFormat="1" spans="1:28">
      <c r="A1439" s="137"/>
      <c r="B1439" s="137"/>
      <c r="C1439" s="137"/>
      <c r="D1439" s="137"/>
      <c r="E1439" s="137"/>
      <c r="F1439" s="137"/>
      <c r="G1439" s="137"/>
      <c r="H1439" s="137"/>
      <c r="I1439" s="137"/>
      <c r="J1439" s="137"/>
      <c r="K1439" s="137"/>
      <c r="L1439" s="137"/>
      <c r="M1439" s="137"/>
      <c r="N1439" s="137"/>
      <c r="O1439" s="137"/>
      <c r="P1439" s="137"/>
      <c r="Q1439" s="137"/>
      <c r="R1439" s="137"/>
      <c r="S1439" s="137"/>
      <c r="T1439" s="137"/>
      <c r="U1439" s="137"/>
      <c r="V1439" s="137"/>
      <c r="W1439" s="137"/>
      <c r="X1439" s="137"/>
      <c r="Y1439" s="137"/>
      <c r="Z1439" s="137"/>
      <c r="AA1439" s="137"/>
      <c r="AB1439" s="137"/>
    </row>
    <row r="1440" s="139" customFormat="1" spans="1:28">
      <c r="A1440" s="137"/>
      <c r="B1440" s="137"/>
      <c r="C1440" s="137"/>
      <c r="D1440" s="137"/>
      <c r="E1440" s="137"/>
      <c r="F1440" s="137"/>
      <c r="G1440" s="137"/>
      <c r="H1440" s="137"/>
      <c r="I1440" s="137"/>
      <c r="J1440" s="137"/>
      <c r="K1440" s="137"/>
      <c r="L1440" s="137"/>
      <c r="M1440" s="137"/>
      <c r="N1440" s="137"/>
      <c r="O1440" s="137"/>
      <c r="P1440" s="137"/>
      <c r="Q1440" s="137"/>
      <c r="R1440" s="137"/>
      <c r="S1440" s="137"/>
      <c r="T1440" s="137"/>
      <c r="U1440" s="137"/>
      <c r="V1440" s="137"/>
      <c r="W1440" s="137"/>
      <c r="X1440" s="137"/>
      <c r="Y1440" s="137"/>
      <c r="Z1440" s="137"/>
      <c r="AA1440" s="137"/>
      <c r="AB1440" s="137"/>
    </row>
    <row r="1441" s="139" customFormat="1" spans="1:28">
      <c r="A1441" s="137"/>
      <c r="B1441" s="137"/>
      <c r="C1441" s="137"/>
      <c r="D1441" s="137"/>
      <c r="E1441" s="137"/>
      <c r="F1441" s="137"/>
      <c r="G1441" s="137"/>
      <c r="H1441" s="137"/>
      <c r="I1441" s="137"/>
      <c r="J1441" s="137"/>
      <c r="K1441" s="137"/>
      <c r="L1441" s="137"/>
      <c r="M1441" s="137"/>
      <c r="N1441" s="137"/>
      <c r="O1441" s="137"/>
      <c r="P1441" s="137"/>
      <c r="Q1441" s="137"/>
      <c r="R1441" s="137"/>
      <c r="S1441" s="137"/>
      <c r="T1441" s="137"/>
      <c r="U1441" s="137"/>
      <c r="V1441" s="137"/>
      <c r="W1441" s="137"/>
      <c r="X1441" s="137"/>
      <c r="Y1441" s="137"/>
      <c r="Z1441" s="137"/>
      <c r="AA1441" s="137"/>
      <c r="AB1441" s="137"/>
    </row>
    <row r="1442" s="139" customFormat="1" spans="1:28">
      <c r="A1442" s="137"/>
      <c r="B1442" s="137"/>
      <c r="C1442" s="137"/>
      <c r="D1442" s="137"/>
      <c r="E1442" s="137"/>
      <c r="F1442" s="137"/>
      <c r="G1442" s="137"/>
      <c r="H1442" s="137"/>
      <c r="I1442" s="137"/>
      <c r="J1442" s="137"/>
      <c r="K1442" s="137"/>
      <c r="L1442" s="137"/>
      <c r="M1442" s="137"/>
      <c r="N1442" s="137"/>
      <c r="O1442" s="137"/>
      <c r="P1442" s="137"/>
      <c r="Q1442" s="137"/>
      <c r="R1442" s="137"/>
      <c r="S1442" s="137"/>
      <c r="T1442" s="137"/>
      <c r="U1442" s="137"/>
      <c r="V1442" s="137"/>
      <c r="W1442" s="137"/>
      <c r="X1442" s="137"/>
      <c r="Y1442" s="137"/>
      <c r="Z1442" s="137"/>
      <c r="AA1442" s="137"/>
      <c r="AB1442" s="137"/>
    </row>
    <row r="1443" s="139" customFormat="1" spans="1:28">
      <c r="A1443" s="137"/>
      <c r="B1443" s="137"/>
      <c r="C1443" s="137"/>
      <c r="D1443" s="137"/>
      <c r="E1443" s="137"/>
      <c r="F1443" s="137"/>
      <c r="G1443" s="137"/>
      <c r="H1443" s="137"/>
      <c r="I1443" s="137"/>
      <c r="J1443" s="137"/>
      <c r="K1443" s="137"/>
      <c r="L1443" s="137"/>
      <c r="M1443" s="137"/>
      <c r="N1443" s="137"/>
      <c r="O1443" s="137"/>
      <c r="P1443" s="137"/>
      <c r="Q1443" s="137"/>
      <c r="R1443" s="137"/>
      <c r="S1443" s="137"/>
      <c r="T1443" s="137"/>
      <c r="U1443" s="137"/>
      <c r="V1443" s="137"/>
      <c r="W1443" s="137"/>
      <c r="X1443" s="137"/>
      <c r="Y1443" s="137"/>
      <c r="Z1443" s="137"/>
      <c r="AA1443" s="137"/>
      <c r="AB1443" s="137"/>
    </row>
    <row r="1444" s="139" customFormat="1" spans="1:28">
      <c r="A1444" s="137"/>
      <c r="B1444" s="137"/>
      <c r="C1444" s="137"/>
      <c r="D1444" s="137"/>
      <c r="E1444" s="137"/>
      <c r="F1444" s="137"/>
      <c r="G1444" s="137"/>
      <c r="H1444" s="137"/>
      <c r="I1444" s="137"/>
      <c r="J1444" s="137"/>
      <c r="K1444" s="137"/>
      <c r="L1444" s="137"/>
      <c r="M1444" s="137"/>
      <c r="N1444" s="137"/>
      <c r="O1444" s="137"/>
      <c r="P1444" s="137"/>
      <c r="Q1444" s="137"/>
      <c r="R1444" s="137"/>
      <c r="S1444" s="137"/>
      <c r="T1444" s="137"/>
      <c r="U1444" s="137"/>
      <c r="V1444" s="137"/>
      <c r="W1444" s="137"/>
      <c r="X1444" s="137"/>
      <c r="Y1444" s="137"/>
      <c r="Z1444" s="137"/>
      <c r="AA1444" s="137"/>
      <c r="AB1444" s="137"/>
    </row>
    <row r="1445" s="139" customFormat="1" spans="1:28">
      <c r="A1445" s="137"/>
      <c r="B1445" s="137"/>
      <c r="C1445" s="137"/>
      <c r="D1445" s="137"/>
      <c r="E1445" s="137"/>
      <c r="F1445" s="137"/>
      <c r="G1445" s="137"/>
      <c r="H1445" s="137"/>
      <c r="I1445" s="137"/>
      <c r="J1445" s="137"/>
      <c r="K1445" s="137"/>
      <c r="L1445" s="137"/>
      <c r="M1445" s="137"/>
      <c r="N1445" s="137"/>
      <c r="O1445" s="137"/>
      <c r="P1445" s="137"/>
      <c r="Q1445" s="137"/>
      <c r="R1445" s="137"/>
      <c r="S1445" s="137"/>
      <c r="T1445" s="137"/>
      <c r="U1445" s="137"/>
      <c r="V1445" s="137"/>
      <c r="W1445" s="137"/>
      <c r="X1445" s="137"/>
      <c r="Y1445" s="137"/>
      <c r="Z1445" s="137"/>
      <c r="AA1445" s="137"/>
      <c r="AB1445" s="137"/>
    </row>
    <row r="1446" s="139" customFormat="1" spans="1:28">
      <c r="A1446" s="137"/>
      <c r="B1446" s="137"/>
      <c r="C1446" s="137"/>
      <c r="D1446" s="137"/>
      <c r="E1446" s="137"/>
      <c r="F1446" s="137"/>
      <c r="G1446" s="137"/>
      <c r="H1446" s="137"/>
      <c r="I1446" s="137"/>
      <c r="J1446" s="137"/>
      <c r="K1446" s="137"/>
      <c r="L1446" s="137"/>
      <c r="M1446" s="137"/>
      <c r="N1446" s="137"/>
      <c r="O1446" s="137"/>
      <c r="P1446" s="137"/>
      <c r="Q1446" s="137"/>
      <c r="R1446" s="137"/>
      <c r="S1446" s="137"/>
      <c r="T1446" s="137"/>
      <c r="U1446" s="137"/>
      <c r="V1446" s="137"/>
      <c r="W1446" s="137"/>
      <c r="X1446" s="137"/>
      <c r="Y1446" s="137"/>
      <c r="Z1446" s="137"/>
      <c r="AA1446" s="137"/>
      <c r="AB1446" s="137"/>
    </row>
    <row r="1447" s="139" customFormat="1" spans="1:28">
      <c r="A1447" s="137"/>
      <c r="B1447" s="137"/>
      <c r="C1447" s="137"/>
      <c r="D1447" s="137"/>
      <c r="E1447" s="137"/>
      <c r="F1447" s="137"/>
      <c r="G1447" s="137"/>
      <c r="H1447" s="137"/>
      <c r="I1447" s="137"/>
      <c r="J1447" s="137"/>
      <c r="K1447" s="137"/>
      <c r="L1447" s="137"/>
      <c r="M1447" s="137"/>
      <c r="N1447" s="137"/>
      <c r="O1447" s="137"/>
      <c r="P1447" s="137"/>
      <c r="Q1447" s="137"/>
      <c r="R1447" s="137"/>
      <c r="S1447" s="137"/>
      <c r="T1447" s="137"/>
      <c r="U1447" s="137"/>
      <c r="V1447" s="137"/>
      <c r="W1447" s="137"/>
      <c r="X1447" s="137"/>
      <c r="Y1447" s="137"/>
      <c r="Z1447" s="137"/>
      <c r="AA1447" s="137"/>
      <c r="AB1447" s="137"/>
    </row>
    <row r="1448" s="139" customFormat="1" spans="1:28">
      <c r="A1448" s="137"/>
      <c r="B1448" s="137"/>
      <c r="C1448" s="137"/>
      <c r="D1448" s="137"/>
      <c r="E1448" s="137"/>
      <c r="F1448" s="137"/>
      <c r="G1448" s="137"/>
      <c r="H1448" s="137"/>
      <c r="I1448" s="137"/>
      <c r="J1448" s="137"/>
      <c r="K1448" s="137"/>
      <c r="L1448" s="137"/>
      <c r="M1448" s="137"/>
      <c r="N1448" s="137"/>
      <c r="O1448" s="137"/>
      <c r="P1448" s="137"/>
      <c r="Q1448" s="137"/>
      <c r="R1448" s="137"/>
      <c r="S1448" s="137"/>
      <c r="T1448" s="137"/>
      <c r="U1448" s="137"/>
      <c r="V1448" s="137"/>
      <c r="W1448" s="137"/>
      <c r="X1448" s="137"/>
      <c r="Y1448" s="137"/>
      <c r="Z1448" s="137"/>
      <c r="AA1448" s="137"/>
      <c r="AB1448" s="137"/>
    </row>
    <row r="1449" s="139" customFormat="1" spans="1:28">
      <c r="A1449" s="137"/>
      <c r="B1449" s="137"/>
      <c r="C1449" s="137"/>
      <c r="D1449" s="137"/>
      <c r="E1449" s="137"/>
      <c r="F1449" s="137"/>
      <c r="G1449" s="137"/>
      <c r="H1449" s="137"/>
      <c r="I1449" s="137"/>
      <c r="J1449" s="137"/>
      <c r="K1449" s="137"/>
      <c r="L1449" s="137"/>
      <c r="M1449" s="137"/>
      <c r="N1449" s="137"/>
      <c r="O1449" s="137"/>
      <c r="P1449" s="137"/>
      <c r="Q1449" s="137"/>
      <c r="R1449" s="137"/>
      <c r="S1449" s="137"/>
      <c r="T1449" s="137"/>
      <c r="U1449" s="137"/>
      <c r="V1449" s="137"/>
      <c r="W1449" s="137"/>
      <c r="X1449" s="137"/>
      <c r="Y1449" s="137"/>
      <c r="Z1449" s="137"/>
      <c r="AA1449" s="137"/>
      <c r="AB1449" s="137"/>
    </row>
    <row r="1450" s="139" customFormat="1" spans="1:28">
      <c r="A1450" s="137"/>
      <c r="B1450" s="137"/>
      <c r="C1450" s="137"/>
      <c r="D1450" s="137"/>
      <c r="E1450" s="137"/>
      <c r="F1450" s="137"/>
      <c r="G1450" s="137"/>
      <c r="H1450" s="137"/>
      <c r="I1450" s="137"/>
      <c r="J1450" s="137"/>
      <c r="K1450" s="137"/>
      <c r="L1450" s="137"/>
      <c r="M1450" s="137"/>
      <c r="N1450" s="137"/>
      <c r="O1450" s="137"/>
      <c r="P1450" s="137"/>
      <c r="Q1450" s="137"/>
      <c r="R1450" s="137"/>
      <c r="S1450" s="137"/>
      <c r="T1450" s="137"/>
      <c r="U1450" s="137"/>
      <c r="V1450" s="137"/>
      <c r="W1450" s="137"/>
      <c r="X1450" s="137"/>
      <c r="Y1450" s="137"/>
      <c r="Z1450" s="137"/>
      <c r="AA1450" s="137"/>
      <c r="AB1450" s="137"/>
    </row>
    <row r="1451" s="139" customFormat="1" spans="1:28">
      <c r="A1451" s="137"/>
      <c r="B1451" s="137"/>
      <c r="C1451" s="137"/>
      <c r="D1451" s="137"/>
      <c r="E1451" s="137"/>
      <c r="F1451" s="137"/>
      <c r="G1451" s="137"/>
      <c r="H1451" s="137"/>
      <c r="I1451" s="137"/>
      <c r="J1451" s="137"/>
      <c r="K1451" s="137"/>
      <c r="L1451" s="137"/>
      <c r="M1451" s="137"/>
      <c r="N1451" s="137"/>
      <c r="O1451" s="137"/>
      <c r="P1451" s="137"/>
      <c r="Q1451" s="137"/>
      <c r="R1451" s="137"/>
      <c r="S1451" s="137"/>
      <c r="T1451" s="137"/>
      <c r="U1451" s="137"/>
      <c r="V1451" s="137"/>
      <c r="W1451" s="137"/>
      <c r="X1451" s="137"/>
      <c r="Y1451" s="137"/>
      <c r="Z1451" s="137"/>
      <c r="AA1451" s="137"/>
      <c r="AB1451" s="137"/>
    </row>
    <row r="1452" s="139" customFormat="1" spans="1:28">
      <c r="A1452" s="137"/>
      <c r="B1452" s="137"/>
      <c r="C1452" s="137"/>
      <c r="D1452" s="137"/>
      <c r="E1452" s="137"/>
      <c r="F1452" s="137"/>
      <c r="G1452" s="137"/>
      <c r="H1452" s="137"/>
      <c r="I1452" s="137"/>
      <c r="J1452" s="137"/>
      <c r="K1452" s="137"/>
      <c r="L1452" s="137"/>
      <c r="M1452" s="137"/>
      <c r="N1452" s="137"/>
      <c r="O1452" s="137"/>
      <c r="P1452" s="137"/>
      <c r="Q1452" s="137"/>
      <c r="R1452" s="137"/>
      <c r="S1452" s="137"/>
      <c r="T1452" s="137"/>
      <c r="U1452" s="137"/>
      <c r="V1452" s="137"/>
      <c r="W1452" s="137"/>
      <c r="X1452" s="137"/>
      <c r="Y1452" s="137"/>
      <c r="Z1452" s="137"/>
      <c r="AA1452" s="137"/>
      <c r="AB1452" s="137"/>
    </row>
    <row r="1453" s="139" customFormat="1" spans="1:28">
      <c r="A1453" s="137"/>
      <c r="B1453" s="137"/>
      <c r="C1453" s="137"/>
      <c r="D1453" s="137"/>
      <c r="E1453" s="137"/>
      <c r="F1453" s="137"/>
      <c r="G1453" s="137"/>
      <c r="H1453" s="137"/>
      <c r="I1453" s="137"/>
      <c r="J1453" s="137"/>
      <c r="K1453" s="137"/>
      <c r="L1453" s="137"/>
      <c r="M1453" s="137"/>
      <c r="N1453" s="137"/>
      <c r="O1453" s="137"/>
      <c r="P1453" s="137"/>
      <c r="Q1453" s="137"/>
      <c r="R1453" s="137"/>
      <c r="S1453" s="137"/>
      <c r="T1453" s="137"/>
      <c r="U1453" s="137"/>
      <c r="V1453" s="137"/>
      <c r="W1453" s="137"/>
      <c r="X1453" s="137"/>
      <c r="Y1453" s="137"/>
      <c r="Z1453" s="137"/>
      <c r="AA1453" s="137"/>
      <c r="AB1453" s="137"/>
    </row>
    <row r="1454" s="139" customFormat="1" spans="1:28">
      <c r="A1454" s="137"/>
      <c r="B1454" s="137"/>
      <c r="C1454" s="137"/>
      <c r="D1454" s="137"/>
      <c r="E1454" s="137"/>
      <c r="F1454" s="137"/>
      <c r="G1454" s="137"/>
      <c r="H1454" s="137"/>
      <c r="I1454" s="137"/>
      <c r="J1454" s="137"/>
      <c r="K1454" s="137"/>
      <c r="L1454" s="137"/>
      <c r="M1454" s="137"/>
      <c r="N1454" s="137"/>
      <c r="O1454" s="137"/>
      <c r="P1454" s="137"/>
      <c r="Q1454" s="137"/>
      <c r="R1454" s="137"/>
      <c r="S1454" s="137"/>
      <c r="T1454" s="137"/>
      <c r="U1454" s="137"/>
      <c r="V1454" s="137"/>
      <c r="W1454" s="137"/>
      <c r="X1454" s="137"/>
      <c r="Y1454" s="137"/>
      <c r="Z1454" s="137"/>
      <c r="AA1454" s="137"/>
      <c r="AB1454" s="137"/>
    </row>
    <row r="1455" s="139" customFormat="1" spans="1:28">
      <c r="A1455" s="137"/>
      <c r="B1455" s="137"/>
      <c r="C1455" s="137"/>
      <c r="D1455" s="137"/>
      <c r="E1455" s="137"/>
      <c r="F1455" s="137"/>
      <c r="G1455" s="137"/>
      <c r="H1455" s="137"/>
      <c r="I1455" s="137"/>
      <c r="J1455" s="137"/>
      <c r="K1455" s="137"/>
      <c r="L1455" s="137"/>
      <c r="M1455" s="137"/>
      <c r="N1455" s="137"/>
      <c r="O1455" s="137"/>
      <c r="P1455" s="137"/>
      <c r="Q1455" s="137"/>
      <c r="R1455" s="137"/>
      <c r="S1455" s="137"/>
      <c r="T1455" s="137"/>
      <c r="U1455" s="137"/>
      <c r="V1455" s="137"/>
      <c r="W1455" s="137"/>
      <c r="X1455" s="137"/>
      <c r="Y1455" s="137"/>
      <c r="Z1455" s="137"/>
      <c r="AA1455" s="137"/>
      <c r="AB1455" s="137"/>
    </row>
    <row r="1456" s="139" customFormat="1" spans="1:28">
      <c r="A1456" s="137"/>
      <c r="B1456" s="137"/>
      <c r="C1456" s="137"/>
      <c r="D1456" s="137"/>
      <c r="E1456" s="137"/>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row>
    <row r="1457" s="139" customFormat="1" spans="1:28">
      <c r="A1457" s="137"/>
      <c r="B1457" s="137"/>
      <c r="C1457" s="137"/>
      <c r="D1457" s="137"/>
      <c r="E1457" s="137"/>
      <c r="F1457" s="137"/>
      <c r="G1457" s="137"/>
      <c r="H1457" s="137"/>
      <c r="I1457" s="137"/>
      <c r="J1457" s="137"/>
      <c r="K1457" s="137"/>
      <c r="L1457" s="137"/>
      <c r="M1457" s="137"/>
      <c r="N1457" s="137"/>
      <c r="O1457" s="137"/>
      <c r="P1457" s="137"/>
      <c r="Q1457" s="137"/>
      <c r="R1457" s="137"/>
      <c r="S1457" s="137"/>
      <c r="T1457" s="137"/>
      <c r="U1457" s="137"/>
      <c r="V1457" s="137"/>
      <c r="W1457" s="137"/>
      <c r="X1457" s="137"/>
      <c r="Y1457" s="137"/>
      <c r="Z1457" s="137"/>
      <c r="AA1457" s="137"/>
      <c r="AB1457" s="137"/>
    </row>
    <row r="1458" s="139" customFormat="1" spans="1:28">
      <c r="A1458" s="137"/>
      <c r="B1458" s="137"/>
      <c r="C1458" s="137"/>
      <c r="D1458" s="137"/>
      <c r="E1458" s="137"/>
      <c r="F1458" s="137"/>
      <c r="G1458" s="137"/>
      <c r="H1458" s="137"/>
      <c r="I1458" s="137"/>
      <c r="J1458" s="137"/>
      <c r="K1458" s="137"/>
      <c r="L1458" s="137"/>
      <c r="M1458" s="137"/>
      <c r="N1458" s="137"/>
      <c r="O1458" s="137"/>
      <c r="P1458" s="137"/>
      <c r="Q1458" s="137"/>
      <c r="R1458" s="137"/>
      <c r="S1458" s="137"/>
      <c r="T1458" s="137"/>
      <c r="U1458" s="137"/>
      <c r="V1458" s="137"/>
      <c r="W1458" s="137"/>
      <c r="X1458" s="137"/>
      <c r="Y1458" s="137"/>
      <c r="Z1458" s="137"/>
      <c r="AA1458" s="137"/>
      <c r="AB1458" s="137"/>
    </row>
    <row r="1459" s="139" customFormat="1" spans="1:28">
      <c r="A1459" s="137"/>
      <c r="B1459" s="137"/>
      <c r="C1459" s="137"/>
      <c r="D1459" s="137"/>
      <c r="E1459" s="137"/>
      <c r="F1459" s="137"/>
      <c r="G1459" s="137"/>
      <c r="H1459" s="137"/>
      <c r="I1459" s="137"/>
      <c r="J1459" s="137"/>
      <c r="K1459" s="137"/>
      <c r="L1459" s="137"/>
      <c r="M1459" s="137"/>
      <c r="N1459" s="137"/>
      <c r="O1459" s="137"/>
      <c r="P1459" s="137"/>
      <c r="Q1459" s="137"/>
      <c r="R1459" s="137"/>
      <c r="S1459" s="137"/>
      <c r="T1459" s="137"/>
      <c r="U1459" s="137"/>
      <c r="V1459" s="137"/>
      <c r="W1459" s="137"/>
      <c r="X1459" s="137"/>
      <c r="Y1459" s="137"/>
      <c r="Z1459" s="137"/>
      <c r="AA1459" s="137"/>
      <c r="AB1459" s="137"/>
    </row>
    <row r="1460" s="139" customFormat="1" spans="1:28">
      <c r="A1460" s="137"/>
      <c r="B1460" s="137"/>
      <c r="C1460" s="137"/>
      <c r="D1460" s="137"/>
      <c r="E1460" s="137"/>
      <c r="F1460" s="137"/>
      <c r="G1460" s="137"/>
      <c r="H1460" s="137"/>
      <c r="I1460" s="137"/>
      <c r="J1460" s="137"/>
      <c r="K1460" s="137"/>
      <c r="L1460" s="137"/>
      <c r="M1460" s="137"/>
      <c r="N1460" s="137"/>
      <c r="O1460" s="137"/>
      <c r="P1460" s="137"/>
      <c r="Q1460" s="137"/>
      <c r="R1460" s="137"/>
      <c r="S1460" s="137"/>
      <c r="T1460" s="137"/>
      <c r="U1460" s="137"/>
      <c r="V1460" s="137"/>
      <c r="W1460" s="137"/>
      <c r="X1460" s="137"/>
      <c r="Y1460" s="137"/>
      <c r="Z1460" s="137"/>
      <c r="AA1460" s="137"/>
      <c r="AB1460" s="137"/>
    </row>
    <row r="1461" s="139" customFormat="1" spans="1:28">
      <c r="A1461" s="137"/>
      <c r="B1461" s="137"/>
      <c r="C1461" s="137"/>
      <c r="D1461" s="137"/>
      <c r="E1461" s="137"/>
      <c r="F1461" s="137"/>
      <c r="G1461" s="137"/>
      <c r="H1461" s="137"/>
      <c r="I1461" s="137"/>
      <c r="J1461" s="137"/>
      <c r="K1461" s="137"/>
      <c r="L1461" s="137"/>
      <c r="M1461" s="137"/>
      <c r="N1461" s="137"/>
      <c r="O1461" s="137"/>
      <c r="P1461" s="137"/>
      <c r="Q1461" s="137"/>
      <c r="R1461" s="137"/>
      <c r="S1461" s="137"/>
      <c r="T1461" s="137"/>
      <c r="U1461" s="137"/>
      <c r="V1461" s="137"/>
      <c r="W1461" s="137"/>
      <c r="X1461" s="137"/>
      <c r="Y1461" s="137"/>
      <c r="Z1461" s="137"/>
      <c r="AA1461" s="137"/>
      <c r="AB1461" s="137"/>
    </row>
    <row r="1462" s="139" customFormat="1" spans="1:28">
      <c r="A1462" s="137"/>
      <c r="B1462" s="137"/>
      <c r="C1462" s="137"/>
      <c r="D1462" s="137"/>
      <c r="E1462" s="137"/>
      <c r="F1462" s="137"/>
      <c r="G1462" s="137"/>
      <c r="H1462" s="137"/>
      <c r="I1462" s="137"/>
      <c r="J1462" s="137"/>
      <c r="K1462" s="137"/>
      <c r="L1462" s="137"/>
      <c r="M1462" s="137"/>
      <c r="N1462" s="137"/>
      <c r="O1462" s="137"/>
      <c r="P1462" s="137"/>
      <c r="Q1462" s="137"/>
      <c r="R1462" s="137"/>
      <c r="S1462" s="137"/>
      <c r="T1462" s="137"/>
      <c r="U1462" s="137"/>
      <c r="V1462" s="137"/>
      <c r="W1462" s="137"/>
      <c r="X1462" s="137"/>
      <c r="Y1462" s="137"/>
      <c r="Z1462" s="137"/>
      <c r="AA1462" s="137"/>
      <c r="AB1462" s="137"/>
    </row>
    <row r="1463" s="139" customFormat="1" spans="1:28">
      <c r="A1463" s="137"/>
      <c r="B1463" s="137"/>
      <c r="C1463" s="137"/>
      <c r="D1463" s="137"/>
      <c r="E1463" s="137"/>
      <c r="F1463" s="137"/>
      <c r="G1463" s="137"/>
      <c r="H1463" s="137"/>
      <c r="I1463" s="137"/>
      <c r="J1463" s="137"/>
      <c r="K1463" s="137"/>
      <c r="L1463" s="137"/>
      <c r="M1463" s="137"/>
      <c r="N1463" s="137"/>
      <c r="O1463" s="137"/>
      <c r="P1463" s="137"/>
      <c r="Q1463" s="137"/>
      <c r="R1463" s="137"/>
      <c r="S1463" s="137"/>
      <c r="T1463" s="137"/>
      <c r="U1463" s="137"/>
      <c r="V1463" s="137"/>
      <c r="W1463" s="137"/>
      <c r="X1463" s="137"/>
      <c r="Y1463" s="137"/>
      <c r="Z1463" s="137"/>
      <c r="AA1463" s="137"/>
      <c r="AB1463" s="137"/>
    </row>
    <row r="1464" s="139" customFormat="1" spans="1:28">
      <c r="A1464" s="137"/>
      <c r="B1464" s="137"/>
      <c r="C1464" s="137"/>
      <c r="D1464" s="137"/>
      <c r="E1464" s="137"/>
      <c r="F1464" s="137"/>
      <c r="G1464" s="137"/>
      <c r="H1464" s="137"/>
      <c r="I1464" s="137"/>
      <c r="J1464" s="137"/>
      <c r="K1464" s="137"/>
      <c r="L1464" s="137"/>
      <c r="M1464" s="137"/>
      <c r="N1464" s="137"/>
      <c r="O1464" s="137"/>
      <c r="P1464" s="137"/>
      <c r="Q1464" s="137"/>
      <c r="R1464" s="137"/>
      <c r="S1464" s="137"/>
      <c r="T1464" s="137"/>
      <c r="U1464" s="137"/>
      <c r="V1464" s="137"/>
      <c r="W1464" s="137"/>
      <c r="X1464" s="137"/>
      <c r="Y1464" s="137"/>
      <c r="Z1464" s="137"/>
      <c r="AA1464" s="137"/>
      <c r="AB1464" s="137"/>
    </row>
    <row r="1465" s="139" customFormat="1" spans="1:28">
      <c r="A1465" s="137"/>
      <c r="B1465" s="137"/>
      <c r="C1465" s="137"/>
      <c r="D1465" s="137"/>
      <c r="E1465" s="137"/>
      <c r="F1465" s="137"/>
      <c r="G1465" s="137"/>
      <c r="H1465" s="137"/>
      <c r="I1465" s="137"/>
      <c r="J1465" s="137"/>
      <c r="K1465" s="137"/>
      <c r="L1465" s="137"/>
      <c r="M1465" s="137"/>
      <c r="N1465" s="137"/>
      <c r="O1465" s="137"/>
      <c r="P1465" s="137"/>
      <c r="Q1465" s="137"/>
      <c r="R1465" s="137"/>
      <c r="S1465" s="137"/>
      <c r="T1465" s="137"/>
      <c r="U1465" s="137"/>
      <c r="V1465" s="137"/>
      <c r="W1465" s="137"/>
      <c r="X1465" s="137"/>
      <c r="Y1465" s="137"/>
      <c r="Z1465" s="137"/>
      <c r="AA1465" s="137"/>
      <c r="AB1465" s="137"/>
    </row>
    <row r="1466" s="139" customFormat="1" spans="1:28">
      <c r="A1466" s="137"/>
      <c r="B1466" s="137"/>
      <c r="C1466" s="137"/>
      <c r="D1466" s="137"/>
      <c r="E1466" s="137"/>
      <c r="F1466" s="137"/>
      <c r="G1466" s="137"/>
      <c r="H1466" s="137"/>
      <c r="I1466" s="137"/>
      <c r="J1466" s="137"/>
      <c r="K1466" s="137"/>
      <c r="L1466" s="137"/>
      <c r="M1466" s="137"/>
      <c r="N1466" s="137"/>
      <c r="O1466" s="137"/>
      <c r="P1466" s="137"/>
      <c r="Q1466" s="137"/>
      <c r="R1466" s="137"/>
      <c r="S1466" s="137"/>
      <c r="T1466" s="137"/>
      <c r="U1466" s="137"/>
      <c r="V1466" s="137"/>
      <c r="W1466" s="137"/>
      <c r="X1466" s="137"/>
      <c r="Y1466" s="137"/>
      <c r="Z1466" s="137"/>
      <c r="AA1466" s="137"/>
      <c r="AB1466" s="137"/>
    </row>
    <row r="1467" s="139" customFormat="1" spans="1:28">
      <c r="A1467" s="137"/>
      <c r="B1467" s="137"/>
      <c r="C1467" s="137"/>
      <c r="D1467" s="137"/>
      <c r="E1467" s="137"/>
      <c r="F1467" s="137"/>
      <c r="G1467" s="137"/>
      <c r="H1467" s="137"/>
      <c r="I1467" s="137"/>
      <c r="J1467" s="137"/>
      <c r="K1467" s="137"/>
      <c r="L1467" s="137"/>
      <c r="M1467" s="137"/>
      <c r="N1467" s="137"/>
      <c r="O1467" s="137"/>
      <c r="P1467" s="137"/>
      <c r="Q1467" s="137"/>
      <c r="R1467" s="137"/>
      <c r="S1467" s="137"/>
      <c r="T1467" s="137"/>
      <c r="U1467" s="137"/>
      <c r="V1467" s="137"/>
      <c r="W1467" s="137"/>
      <c r="X1467" s="137"/>
      <c r="Y1467" s="137"/>
      <c r="Z1467" s="137"/>
      <c r="AA1467" s="137"/>
      <c r="AB1467" s="137"/>
    </row>
    <row r="1468" s="139" customFormat="1" spans="1:28">
      <c r="A1468" s="137"/>
      <c r="B1468" s="137"/>
      <c r="C1468" s="137"/>
      <c r="D1468" s="137"/>
      <c r="E1468" s="137"/>
      <c r="F1468" s="137"/>
      <c r="G1468" s="137"/>
      <c r="H1468" s="137"/>
      <c r="I1468" s="137"/>
      <c r="J1468" s="137"/>
      <c r="K1468" s="137"/>
      <c r="L1468" s="137"/>
      <c r="M1468" s="137"/>
      <c r="N1468" s="137"/>
      <c r="O1468" s="137"/>
      <c r="P1468" s="137"/>
      <c r="Q1468" s="137"/>
      <c r="R1468" s="137"/>
      <c r="S1468" s="137"/>
      <c r="T1468" s="137"/>
      <c r="U1468" s="137"/>
      <c r="V1468" s="137"/>
      <c r="W1468" s="137"/>
      <c r="X1468" s="137"/>
      <c r="Y1468" s="137"/>
      <c r="Z1468" s="137"/>
      <c r="AA1468" s="137"/>
      <c r="AB1468" s="137"/>
    </row>
    <row r="1469" s="139" customFormat="1" spans="1:28">
      <c r="A1469" s="137"/>
      <c r="B1469" s="137"/>
      <c r="C1469" s="137"/>
      <c r="D1469" s="137"/>
      <c r="E1469" s="137"/>
      <c r="F1469" s="137"/>
      <c r="G1469" s="137"/>
      <c r="H1469" s="137"/>
      <c r="I1469" s="137"/>
      <c r="J1469" s="137"/>
      <c r="K1469" s="137"/>
      <c r="L1469" s="137"/>
      <c r="M1469" s="137"/>
      <c r="N1469" s="137"/>
      <c r="O1469" s="137"/>
      <c r="P1469" s="137"/>
      <c r="Q1469" s="137"/>
      <c r="R1469" s="137"/>
      <c r="S1469" s="137"/>
      <c r="T1469" s="137"/>
      <c r="U1469" s="137"/>
      <c r="V1469" s="137"/>
      <c r="W1469" s="137"/>
      <c r="X1469" s="137"/>
      <c r="Y1469" s="137"/>
      <c r="Z1469" s="137"/>
      <c r="AA1469" s="137"/>
      <c r="AB1469" s="137"/>
    </row>
    <row r="1470" s="139" customFormat="1" spans="1:28">
      <c r="A1470" s="137"/>
      <c r="B1470" s="137"/>
      <c r="C1470" s="137"/>
      <c r="D1470" s="137"/>
      <c r="E1470" s="137"/>
      <c r="F1470" s="137"/>
      <c r="G1470" s="137"/>
      <c r="H1470" s="137"/>
      <c r="I1470" s="137"/>
      <c r="J1470" s="137"/>
      <c r="K1470" s="137"/>
      <c r="L1470" s="137"/>
      <c r="M1470" s="137"/>
      <c r="N1470" s="137"/>
      <c r="O1470" s="137"/>
      <c r="P1470" s="137"/>
      <c r="Q1470" s="137"/>
      <c r="R1470" s="137"/>
      <c r="S1470" s="137"/>
      <c r="T1470" s="137"/>
      <c r="U1470" s="137"/>
      <c r="V1470" s="137"/>
      <c r="W1470" s="137"/>
      <c r="X1470" s="137"/>
      <c r="Y1470" s="137"/>
      <c r="Z1470" s="137"/>
      <c r="AA1470" s="137"/>
      <c r="AB1470" s="137"/>
    </row>
    <row r="1471" s="139" customFormat="1" spans="1:28">
      <c r="A1471" s="137"/>
      <c r="B1471" s="137"/>
      <c r="C1471" s="137"/>
      <c r="D1471" s="137"/>
      <c r="E1471" s="137"/>
      <c r="F1471" s="137"/>
      <c r="G1471" s="137"/>
      <c r="H1471" s="137"/>
      <c r="I1471" s="137"/>
      <c r="J1471" s="137"/>
      <c r="K1471" s="137"/>
      <c r="L1471" s="137"/>
      <c r="M1471" s="137"/>
      <c r="N1471" s="137"/>
      <c r="O1471" s="137"/>
      <c r="P1471" s="137"/>
      <c r="Q1471" s="137"/>
      <c r="R1471" s="137"/>
      <c r="S1471" s="137"/>
      <c r="T1471" s="137"/>
      <c r="U1471" s="137"/>
      <c r="V1471" s="137"/>
      <c r="W1471" s="137"/>
      <c r="X1471" s="137"/>
      <c r="Y1471" s="137"/>
      <c r="Z1471" s="137"/>
      <c r="AA1471" s="137"/>
      <c r="AB1471" s="137"/>
    </row>
    <row r="1472" s="139" customFormat="1" spans="1:28">
      <c r="A1472" s="137"/>
      <c r="B1472" s="137"/>
      <c r="C1472" s="137"/>
      <c r="D1472" s="137"/>
      <c r="E1472" s="137"/>
      <c r="F1472" s="137"/>
      <c r="G1472" s="137"/>
      <c r="H1472" s="137"/>
      <c r="I1472" s="137"/>
      <c r="J1472" s="137"/>
      <c r="K1472" s="137"/>
      <c r="L1472" s="137"/>
      <c r="M1472" s="137"/>
      <c r="N1472" s="137"/>
      <c r="O1472" s="137"/>
      <c r="P1472" s="137"/>
      <c r="Q1472" s="137"/>
      <c r="R1472" s="137"/>
      <c r="S1472" s="137"/>
      <c r="T1472" s="137"/>
      <c r="U1472" s="137"/>
      <c r="V1472" s="137"/>
      <c r="W1472" s="137"/>
      <c r="X1472" s="137"/>
      <c r="Y1472" s="137"/>
      <c r="Z1472" s="137"/>
      <c r="AA1472" s="137"/>
      <c r="AB1472" s="137"/>
    </row>
    <row r="1473" s="139" customFormat="1" spans="1:28">
      <c r="A1473" s="137"/>
      <c r="B1473" s="137"/>
      <c r="C1473" s="137"/>
      <c r="D1473" s="137"/>
      <c r="E1473" s="137"/>
      <c r="F1473" s="137"/>
      <c r="G1473" s="137"/>
      <c r="H1473" s="137"/>
      <c r="I1473" s="137"/>
      <c r="J1473" s="137"/>
      <c r="K1473" s="137"/>
      <c r="L1473" s="137"/>
      <c r="M1473" s="137"/>
      <c r="N1473" s="137"/>
      <c r="O1473" s="137"/>
      <c r="P1473" s="137"/>
      <c r="Q1473" s="137"/>
      <c r="R1473" s="137"/>
      <c r="S1473" s="137"/>
      <c r="T1473" s="137"/>
      <c r="U1473" s="137"/>
      <c r="V1473" s="137"/>
      <c r="W1473" s="137"/>
      <c r="X1473" s="137"/>
      <c r="Y1473" s="137"/>
      <c r="Z1473" s="137"/>
      <c r="AA1473" s="137"/>
      <c r="AB1473" s="137"/>
    </row>
    <row r="1474" s="139" customFormat="1" spans="1:28">
      <c r="A1474" s="137"/>
      <c r="B1474" s="137"/>
      <c r="C1474" s="137"/>
      <c r="D1474" s="137"/>
      <c r="E1474" s="137"/>
      <c r="F1474" s="137"/>
      <c r="G1474" s="137"/>
      <c r="H1474" s="137"/>
      <c r="I1474" s="137"/>
      <c r="J1474" s="137"/>
      <c r="K1474" s="137"/>
      <c r="L1474" s="137"/>
      <c r="M1474" s="137"/>
      <c r="N1474" s="137"/>
      <c r="O1474" s="137"/>
      <c r="P1474" s="137"/>
      <c r="Q1474" s="137"/>
      <c r="R1474" s="137"/>
      <c r="S1474" s="137"/>
      <c r="T1474" s="137"/>
      <c r="U1474" s="137"/>
      <c r="V1474" s="137"/>
      <c r="W1474" s="137"/>
      <c r="X1474" s="137"/>
      <c r="Y1474" s="137"/>
      <c r="Z1474" s="137"/>
      <c r="AA1474" s="137"/>
      <c r="AB1474" s="137"/>
    </row>
    <row r="1475" s="139" customFormat="1" spans="1:28">
      <c r="A1475" s="137"/>
      <c r="B1475" s="137"/>
      <c r="C1475" s="137"/>
      <c r="D1475" s="137"/>
      <c r="E1475" s="137"/>
      <c r="F1475" s="137"/>
      <c r="G1475" s="137"/>
      <c r="H1475" s="137"/>
      <c r="I1475" s="137"/>
      <c r="J1475" s="137"/>
      <c r="K1475" s="137"/>
      <c r="L1475" s="137"/>
      <c r="M1475" s="137"/>
      <c r="N1475" s="137"/>
      <c r="O1475" s="137"/>
      <c r="P1475" s="137"/>
      <c r="Q1475" s="137"/>
      <c r="R1475" s="137"/>
      <c r="S1475" s="137"/>
      <c r="T1475" s="137"/>
      <c r="U1475" s="137"/>
      <c r="V1475" s="137"/>
      <c r="W1475" s="137"/>
      <c r="X1475" s="137"/>
      <c r="Y1475" s="137"/>
      <c r="Z1475" s="137"/>
      <c r="AA1475" s="137"/>
      <c r="AB1475" s="137"/>
    </row>
    <row r="1476" s="139" customFormat="1" spans="1:28">
      <c r="A1476" s="137"/>
      <c r="B1476" s="137"/>
      <c r="C1476" s="137"/>
      <c r="D1476" s="137"/>
      <c r="E1476" s="137"/>
      <c r="F1476" s="137"/>
      <c r="G1476" s="137"/>
      <c r="H1476" s="137"/>
      <c r="I1476" s="137"/>
      <c r="J1476" s="137"/>
      <c r="K1476" s="137"/>
      <c r="L1476" s="137"/>
      <c r="M1476" s="137"/>
      <c r="N1476" s="137"/>
      <c r="O1476" s="137"/>
      <c r="P1476" s="137"/>
      <c r="Q1476" s="137"/>
      <c r="R1476" s="137"/>
      <c r="S1476" s="137"/>
      <c r="T1476" s="137"/>
      <c r="U1476" s="137"/>
      <c r="V1476" s="137"/>
      <c r="W1476" s="137"/>
      <c r="X1476" s="137"/>
      <c r="Y1476" s="137"/>
      <c r="Z1476" s="137"/>
      <c r="AA1476" s="137"/>
      <c r="AB1476" s="137"/>
    </row>
    <row r="1477" s="139" customFormat="1" spans="1:28">
      <c r="A1477" s="137"/>
      <c r="B1477" s="137"/>
      <c r="C1477" s="137"/>
      <c r="D1477" s="137"/>
      <c r="E1477" s="137"/>
      <c r="F1477" s="137"/>
      <c r="G1477" s="137"/>
      <c r="H1477" s="137"/>
      <c r="I1477" s="137"/>
      <c r="J1477" s="137"/>
      <c r="K1477" s="137"/>
      <c r="L1477" s="137"/>
      <c r="M1477" s="137"/>
      <c r="N1477" s="137"/>
      <c r="O1477" s="137"/>
      <c r="P1477" s="137"/>
      <c r="Q1477" s="137"/>
      <c r="R1477" s="137"/>
      <c r="S1477" s="137"/>
      <c r="T1477" s="137"/>
      <c r="U1477" s="137"/>
      <c r="V1477" s="137"/>
      <c r="W1477" s="137"/>
      <c r="X1477" s="137"/>
      <c r="Y1477" s="137"/>
      <c r="Z1477" s="137"/>
      <c r="AA1477" s="137"/>
      <c r="AB1477" s="137"/>
    </row>
    <row r="1478" s="139" customFormat="1" spans="1:28">
      <c r="A1478" s="137"/>
      <c r="B1478" s="137"/>
      <c r="C1478" s="137"/>
      <c r="D1478" s="137"/>
      <c r="E1478" s="137"/>
      <c r="F1478" s="137"/>
      <c r="G1478" s="137"/>
      <c r="H1478" s="137"/>
      <c r="I1478" s="137"/>
      <c r="J1478" s="137"/>
      <c r="K1478" s="137"/>
      <c r="L1478" s="137"/>
      <c r="M1478" s="137"/>
      <c r="N1478" s="137"/>
      <c r="O1478" s="137"/>
      <c r="P1478" s="137"/>
      <c r="Q1478" s="137"/>
      <c r="R1478" s="137"/>
      <c r="S1478" s="137"/>
      <c r="T1478" s="137"/>
      <c r="U1478" s="137"/>
      <c r="V1478" s="137"/>
      <c r="W1478" s="137"/>
      <c r="X1478" s="137"/>
      <c r="Y1478" s="137"/>
      <c r="Z1478" s="137"/>
      <c r="AA1478" s="137"/>
      <c r="AB1478" s="137"/>
    </row>
    <row r="1479" s="139" customFormat="1" spans="1:28">
      <c r="A1479" s="137"/>
      <c r="B1479" s="137"/>
      <c r="C1479" s="137"/>
      <c r="D1479" s="137"/>
      <c r="E1479" s="137"/>
      <c r="F1479" s="137"/>
      <c r="G1479" s="137"/>
      <c r="H1479" s="137"/>
      <c r="I1479" s="137"/>
      <c r="J1479" s="137"/>
      <c r="K1479" s="137"/>
      <c r="L1479" s="137"/>
      <c r="M1479" s="137"/>
      <c r="N1479" s="137"/>
      <c r="O1479" s="137"/>
      <c r="P1479" s="137"/>
      <c r="Q1479" s="137"/>
      <c r="R1479" s="137"/>
      <c r="S1479" s="137"/>
      <c r="T1479" s="137"/>
      <c r="U1479" s="137"/>
      <c r="V1479" s="137"/>
      <c r="W1479" s="137"/>
      <c r="X1479" s="137"/>
      <c r="Y1479" s="137"/>
      <c r="Z1479" s="137"/>
      <c r="AA1479" s="137"/>
      <c r="AB1479" s="137"/>
    </row>
    <row r="1480" s="139" customFormat="1" spans="1:28">
      <c r="A1480" s="137"/>
      <c r="B1480" s="137"/>
      <c r="C1480" s="137"/>
      <c r="D1480" s="137"/>
      <c r="E1480" s="137"/>
      <c r="F1480" s="137"/>
      <c r="G1480" s="137"/>
      <c r="H1480" s="137"/>
      <c r="I1480" s="137"/>
      <c r="J1480" s="137"/>
      <c r="K1480" s="137"/>
      <c r="L1480" s="137"/>
      <c r="M1480" s="137"/>
      <c r="N1480" s="137"/>
      <c r="O1480" s="137"/>
      <c r="P1480" s="137"/>
      <c r="Q1480" s="137"/>
      <c r="R1480" s="137"/>
      <c r="S1480" s="137"/>
      <c r="T1480" s="137"/>
      <c r="U1480" s="137"/>
      <c r="V1480" s="137"/>
      <c r="W1480" s="137"/>
      <c r="X1480" s="137"/>
      <c r="Y1480" s="137"/>
      <c r="Z1480" s="137"/>
      <c r="AA1480" s="137"/>
      <c r="AB1480" s="137"/>
    </row>
    <row r="1481" s="139" customFormat="1" spans="1:28">
      <c r="A1481" s="137"/>
      <c r="B1481" s="137"/>
      <c r="C1481" s="137"/>
      <c r="D1481" s="137"/>
      <c r="E1481" s="137"/>
      <c r="F1481" s="137"/>
      <c r="G1481" s="137"/>
      <c r="H1481" s="137"/>
      <c r="I1481" s="137"/>
      <c r="J1481" s="137"/>
      <c r="K1481" s="137"/>
      <c r="L1481" s="137"/>
      <c r="M1481" s="137"/>
      <c r="N1481" s="137"/>
      <c r="O1481" s="137"/>
      <c r="P1481" s="137"/>
      <c r="Q1481" s="137"/>
      <c r="R1481" s="137"/>
      <c r="S1481" s="137"/>
      <c r="T1481" s="137"/>
      <c r="U1481" s="137"/>
      <c r="V1481" s="137"/>
      <c r="W1481" s="137"/>
      <c r="X1481" s="137"/>
      <c r="Y1481" s="137"/>
      <c r="Z1481" s="137"/>
      <c r="AA1481" s="137"/>
      <c r="AB1481" s="137"/>
    </row>
    <row r="1482" s="139" customFormat="1" spans="1:28">
      <c r="A1482" s="137"/>
      <c r="B1482" s="137"/>
      <c r="C1482" s="137"/>
      <c r="D1482" s="137"/>
      <c r="E1482" s="137"/>
      <c r="F1482" s="137"/>
      <c r="G1482" s="137"/>
      <c r="H1482" s="137"/>
      <c r="I1482" s="137"/>
      <c r="J1482" s="137"/>
      <c r="K1482" s="137"/>
      <c r="L1482" s="137"/>
      <c r="M1482" s="137"/>
      <c r="N1482" s="137"/>
      <c r="O1482" s="137"/>
      <c r="P1482" s="137"/>
      <c r="Q1482" s="137"/>
      <c r="R1482" s="137"/>
      <c r="S1482" s="137"/>
      <c r="T1482" s="137"/>
      <c r="U1482" s="137"/>
      <c r="V1482" s="137"/>
      <c r="W1482" s="137"/>
      <c r="X1482" s="137"/>
      <c r="Y1482" s="137"/>
      <c r="Z1482" s="137"/>
      <c r="AA1482" s="137"/>
      <c r="AB1482" s="137"/>
    </row>
    <row r="1483" s="139" customFormat="1" spans="1:28">
      <c r="A1483" s="137"/>
      <c r="B1483" s="137"/>
      <c r="C1483" s="137"/>
      <c r="D1483" s="137"/>
      <c r="E1483" s="137"/>
      <c r="F1483" s="137"/>
      <c r="G1483" s="137"/>
      <c r="H1483" s="137"/>
      <c r="I1483" s="137"/>
      <c r="J1483" s="137"/>
      <c r="K1483" s="137"/>
      <c r="L1483" s="137"/>
      <c r="M1483" s="137"/>
      <c r="N1483" s="137"/>
      <c r="O1483" s="137"/>
      <c r="P1483" s="137"/>
      <c r="Q1483" s="137"/>
      <c r="R1483" s="137"/>
      <c r="S1483" s="137"/>
      <c r="T1483" s="137"/>
      <c r="U1483" s="137"/>
      <c r="V1483" s="137"/>
      <c r="W1483" s="137"/>
      <c r="X1483" s="137"/>
      <c r="Y1483" s="137"/>
      <c r="Z1483" s="137"/>
      <c r="AA1483" s="137"/>
      <c r="AB1483" s="137"/>
    </row>
    <row r="1484" s="139" customFormat="1" spans="1:28">
      <c r="A1484" s="137"/>
      <c r="B1484" s="137"/>
      <c r="C1484" s="137"/>
      <c r="D1484" s="137"/>
      <c r="E1484" s="137"/>
      <c r="F1484" s="137"/>
      <c r="G1484" s="137"/>
      <c r="H1484" s="137"/>
      <c r="I1484" s="137"/>
      <c r="J1484" s="137"/>
      <c r="K1484" s="137"/>
      <c r="L1484" s="137"/>
      <c r="M1484" s="137"/>
      <c r="N1484" s="137"/>
      <c r="O1484" s="137"/>
      <c r="P1484" s="137"/>
      <c r="Q1484" s="137"/>
      <c r="R1484" s="137"/>
      <c r="S1484" s="137"/>
      <c r="T1484" s="137"/>
      <c r="U1484" s="137"/>
      <c r="V1484" s="137"/>
      <c r="W1484" s="137"/>
      <c r="X1484" s="137"/>
      <c r="Y1484" s="137"/>
      <c r="Z1484" s="137"/>
      <c r="AA1484" s="137"/>
      <c r="AB1484" s="137"/>
    </row>
    <row r="1485" s="139" customFormat="1" spans="1:28">
      <c r="A1485" s="137"/>
      <c r="B1485" s="137"/>
      <c r="C1485" s="137"/>
      <c r="D1485" s="137"/>
      <c r="E1485" s="137"/>
      <c r="F1485" s="137"/>
      <c r="G1485" s="137"/>
      <c r="H1485" s="137"/>
      <c r="I1485" s="137"/>
      <c r="J1485" s="137"/>
      <c r="K1485" s="137"/>
      <c r="L1485" s="137"/>
      <c r="M1485" s="137"/>
      <c r="N1485" s="137"/>
      <c r="O1485" s="137"/>
      <c r="P1485" s="137"/>
      <c r="Q1485" s="137"/>
      <c r="R1485" s="137"/>
      <c r="S1485" s="137"/>
      <c r="T1485" s="137"/>
      <c r="U1485" s="137"/>
      <c r="V1485" s="137"/>
      <c r="W1485" s="137"/>
      <c r="X1485" s="137"/>
      <c r="Y1485" s="137"/>
      <c r="Z1485" s="137"/>
      <c r="AA1485" s="137"/>
      <c r="AB1485" s="137"/>
    </row>
    <row r="1486" s="139" customFormat="1" spans="1:28">
      <c r="A1486" s="137"/>
      <c r="B1486" s="137"/>
      <c r="C1486" s="137"/>
      <c r="D1486" s="137"/>
      <c r="E1486" s="137"/>
      <c r="F1486" s="137"/>
      <c r="G1486" s="137"/>
      <c r="H1486" s="137"/>
      <c r="I1486" s="137"/>
      <c r="J1486" s="137"/>
      <c r="K1486" s="137"/>
      <c r="L1486" s="137"/>
      <c r="M1486" s="137"/>
      <c r="N1486" s="137"/>
      <c r="O1486" s="137"/>
      <c r="P1486" s="137"/>
      <c r="Q1486" s="137"/>
      <c r="R1486" s="137"/>
      <c r="S1486" s="137"/>
      <c r="T1486" s="137"/>
      <c r="U1486" s="137"/>
      <c r="V1486" s="137"/>
      <c r="W1486" s="137"/>
      <c r="X1486" s="137"/>
      <c r="Y1486" s="137"/>
      <c r="Z1486" s="137"/>
      <c r="AA1486" s="137"/>
      <c r="AB1486" s="137"/>
    </row>
    <row r="1487" s="139" customFormat="1" spans="1:28">
      <c r="A1487" s="137"/>
      <c r="B1487" s="137"/>
      <c r="C1487" s="137"/>
      <c r="D1487" s="137"/>
      <c r="E1487" s="137"/>
      <c r="F1487" s="137"/>
      <c r="G1487" s="137"/>
      <c r="H1487" s="137"/>
      <c r="I1487" s="137"/>
      <c r="J1487" s="137"/>
      <c r="K1487" s="137"/>
      <c r="L1487" s="137"/>
      <c r="M1487" s="137"/>
      <c r="N1487" s="137"/>
      <c r="O1487" s="137"/>
      <c r="P1487" s="137"/>
      <c r="Q1487" s="137"/>
      <c r="R1487" s="137"/>
      <c r="S1487" s="137"/>
      <c r="T1487" s="137"/>
      <c r="U1487" s="137"/>
      <c r="V1487" s="137"/>
      <c r="W1487" s="137"/>
      <c r="X1487" s="137"/>
      <c r="Y1487" s="137"/>
      <c r="Z1487" s="137"/>
      <c r="AA1487" s="137"/>
      <c r="AB1487" s="137"/>
    </row>
    <row r="1488" s="139" customFormat="1" spans="1:28">
      <c r="A1488" s="137"/>
      <c r="B1488" s="137"/>
      <c r="C1488" s="137"/>
      <c r="D1488" s="137"/>
      <c r="E1488" s="137"/>
      <c r="F1488" s="137"/>
      <c r="G1488" s="137"/>
      <c r="H1488" s="137"/>
      <c r="I1488" s="137"/>
      <c r="J1488" s="137"/>
      <c r="K1488" s="137"/>
      <c r="L1488" s="137"/>
      <c r="M1488" s="137"/>
      <c r="N1488" s="137"/>
      <c r="O1488" s="137"/>
      <c r="P1488" s="137"/>
      <c r="Q1488" s="137"/>
      <c r="R1488" s="137"/>
      <c r="S1488" s="137"/>
      <c r="T1488" s="137"/>
      <c r="U1488" s="137"/>
      <c r="V1488" s="137"/>
      <c r="W1488" s="137"/>
      <c r="X1488" s="137"/>
      <c r="Y1488" s="137"/>
      <c r="Z1488" s="137"/>
      <c r="AA1488" s="137"/>
      <c r="AB1488" s="137"/>
    </row>
    <row r="1489" s="139" customFormat="1" spans="1:28">
      <c r="A1489" s="137"/>
      <c r="B1489" s="137"/>
      <c r="C1489" s="137"/>
      <c r="D1489" s="137"/>
      <c r="E1489" s="137"/>
      <c r="F1489" s="137"/>
      <c r="G1489" s="137"/>
      <c r="H1489" s="137"/>
      <c r="I1489" s="137"/>
      <c r="J1489" s="137"/>
      <c r="K1489" s="137"/>
      <c r="L1489" s="137"/>
      <c r="M1489" s="137"/>
      <c r="N1489" s="137"/>
      <c r="O1489" s="137"/>
      <c r="P1489" s="137"/>
      <c r="Q1489" s="137"/>
      <c r="R1489" s="137"/>
      <c r="S1489" s="137"/>
      <c r="T1489" s="137"/>
      <c r="U1489" s="137"/>
      <c r="V1489" s="137"/>
      <c r="W1489" s="137"/>
      <c r="X1489" s="137"/>
      <c r="Y1489" s="137"/>
      <c r="Z1489" s="137"/>
      <c r="AA1489" s="137"/>
      <c r="AB1489" s="137"/>
    </row>
    <row r="1490" s="139" customFormat="1" spans="1:28">
      <c r="A1490" s="137"/>
      <c r="B1490" s="137"/>
      <c r="C1490" s="137"/>
      <c r="D1490" s="137"/>
      <c r="E1490" s="137"/>
      <c r="F1490" s="137"/>
      <c r="G1490" s="137"/>
      <c r="H1490" s="137"/>
      <c r="I1490" s="137"/>
      <c r="J1490" s="137"/>
      <c r="K1490" s="137"/>
      <c r="L1490" s="137"/>
      <c r="M1490" s="137"/>
      <c r="N1490" s="137"/>
      <c r="O1490" s="137"/>
      <c r="P1490" s="137"/>
      <c r="Q1490" s="137"/>
      <c r="R1490" s="137"/>
      <c r="S1490" s="137"/>
      <c r="T1490" s="137"/>
      <c r="U1490" s="137"/>
      <c r="V1490" s="137"/>
      <c r="W1490" s="137"/>
      <c r="X1490" s="137"/>
      <c r="Y1490" s="137"/>
      <c r="Z1490" s="137"/>
      <c r="AA1490" s="137"/>
      <c r="AB1490" s="137"/>
    </row>
    <row r="1491" s="139" customFormat="1" spans="1:28">
      <c r="A1491" s="137"/>
      <c r="B1491" s="137"/>
      <c r="C1491" s="137"/>
      <c r="D1491" s="137"/>
      <c r="E1491" s="137"/>
      <c r="F1491" s="137"/>
      <c r="G1491" s="137"/>
      <c r="H1491" s="137"/>
      <c r="I1491" s="137"/>
      <c r="J1491" s="137"/>
      <c r="K1491" s="137"/>
      <c r="L1491" s="137"/>
      <c r="M1491" s="137"/>
      <c r="N1491" s="137"/>
      <c r="O1491" s="137"/>
      <c r="P1491" s="137"/>
      <c r="Q1491" s="137"/>
      <c r="R1491" s="137"/>
      <c r="S1491" s="137"/>
      <c r="T1491" s="137"/>
      <c r="U1491" s="137"/>
      <c r="V1491" s="137"/>
      <c r="W1491" s="137"/>
      <c r="X1491" s="137"/>
      <c r="Y1491" s="137"/>
      <c r="Z1491" s="137"/>
      <c r="AA1491" s="137"/>
      <c r="AB1491" s="137"/>
    </row>
    <row r="1492" s="139" customFormat="1" spans="1:28">
      <c r="A1492" s="137"/>
      <c r="B1492" s="137"/>
      <c r="C1492" s="137"/>
      <c r="D1492" s="137"/>
      <c r="E1492" s="137"/>
      <c r="F1492" s="137"/>
      <c r="G1492" s="137"/>
      <c r="H1492" s="137"/>
      <c r="I1492" s="137"/>
      <c r="J1492" s="137"/>
      <c r="K1492" s="137"/>
      <c r="L1492" s="137"/>
      <c r="M1492" s="137"/>
      <c r="N1492" s="137"/>
      <c r="O1492" s="137"/>
      <c r="P1492" s="137"/>
      <c r="Q1492" s="137"/>
      <c r="R1492" s="137"/>
      <c r="S1492" s="137"/>
      <c r="T1492" s="137"/>
      <c r="U1492" s="137"/>
      <c r="V1492" s="137"/>
      <c r="W1492" s="137"/>
      <c r="X1492" s="137"/>
      <c r="Y1492" s="137"/>
      <c r="Z1492" s="137"/>
      <c r="AA1492" s="137"/>
      <c r="AB1492" s="137"/>
    </row>
    <row r="1493" s="139" customFormat="1" spans="1:28">
      <c r="A1493" s="137"/>
      <c r="B1493" s="137"/>
      <c r="C1493" s="137"/>
      <c r="D1493" s="137"/>
      <c r="E1493" s="137"/>
      <c r="F1493" s="137"/>
      <c r="G1493" s="137"/>
      <c r="H1493" s="137"/>
      <c r="I1493" s="137"/>
      <c r="J1493" s="137"/>
      <c r="K1493" s="137"/>
      <c r="L1493" s="137"/>
      <c r="M1493" s="137"/>
      <c r="N1493" s="137"/>
      <c r="O1493" s="137"/>
      <c r="P1493" s="137"/>
      <c r="Q1493" s="137"/>
      <c r="R1493" s="137"/>
      <c r="S1493" s="137"/>
      <c r="T1493" s="137"/>
      <c r="U1493" s="137"/>
      <c r="V1493" s="137"/>
      <c r="W1493" s="137"/>
      <c r="X1493" s="137"/>
      <c r="Y1493" s="137"/>
      <c r="Z1493" s="137"/>
      <c r="AA1493" s="137"/>
      <c r="AB1493" s="137"/>
    </row>
    <row r="1494" s="139" customFormat="1" spans="1:28">
      <c r="A1494" s="137"/>
      <c r="B1494" s="137"/>
      <c r="C1494" s="137"/>
      <c r="D1494" s="137"/>
      <c r="E1494" s="137"/>
      <c r="F1494" s="137"/>
      <c r="G1494" s="137"/>
      <c r="H1494" s="137"/>
      <c r="I1494" s="137"/>
      <c r="J1494" s="137"/>
      <c r="K1494" s="137"/>
      <c r="L1494" s="137"/>
      <c r="M1494" s="137"/>
      <c r="N1494" s="137"/>
      <c r="O1494" s="137"/>
      <c r="P1494" s="137"/>
      <c r="Q1494" s="137"/>
      <c r="R1494" s="137"/>
      <c r="S1494" s="137"/>
      <c r="T1494" s="137"/>
      <c r="U1494" s="137"/>
      <c r="V1494" s="137"/>
      <c r="W1494" s="137"/>
      <c r="X1494" s="137"/>
      <c r="Y1494" s="137"/>
      <c r="Z1494" s="137"/>
      <c r="AA1494" s="137"/>
      <c r="AB1494" s="137"/>
    </row>
    <row r="1495" s="139" customFormat="1" spans="1:28">
      <c r="A1495" s="137"/>
      <c r="B1495" s="137"/>
      <c r="C1495" s="137"/>
      <c r="D1495" s="137"/>
      <c r="E1495" s="137"/>
      <c r="F1495" s="137"/>
      <c r="G1495" s="137"/>
      <c r="H1495" s="137"/>
      <c r="I1495" s="137"/>
      <c r="J1495" s="137"/>
      <c r="K1495" s="137"/>
      <c r="L1495" s="137"/>
      <c r="M1495" s="137"/>
      <c r="N1495" s="137"/>
      <c r="O1495" s="137"/>
      <c r="P1495" s="137"/>
      <c r="Q1495" s="137"/>
      <c r="R1495" s="137"/>
      <c r="S1495" s="137"/>
      <c r="T1495" s="137"/>
      <c r="U1495" s="137"/>
      <c r="V1495" s="137"/>
      <c r="W1495" s="137"/>
      <c r="X1495" s="137"/>
      <c r="Y1495" s="137"/>
      <c r="Z1495" s="137"/>
      <c r="AA1495" s="137"/>
      <c r="AB1495" s="137"/>
    </row>
    <row r="1496" s="139" customFormat="1" spans="1:28">
      <c r="A1496" s="137"/>
      <c r="B1496" s="137"/>
      <c r="C1496" s="137"/>
      <c r="D1496" s="137"/>
      <c r="E1496" s="137"/>
      <c r="F1496" s="137"/>
      <c r="G1496" s="137"/>
      <c r="H1496" s="137"/>
      <c r="I1496" s="137"/>
      <c r="J1496" s="137"/>
      <c r="K1496" s="137"/>
      <c r="L1496" s="137"/>
      <c r="M1496" s="137"/>
      <c r="N1496" s="137"/>
      <c r="O1496" s="137"/>
      <c r="P1496" s="137"/>
      <c r="Q1496" s="137"/>
      <c r="R1496" s="137"/>
      <c r="S1496" s="137"/>
      <c r="T1496" s="137"/>
      <c r="U1496" s="137"/>
      <c r="V1496" s="137"/>
      <c r="W1496" s="137"/>
      <c r="X1496" s="137"/>
      <c r="Y1496" s="137"/>
      <c r="Z1496" s="137"/>
      <c r="AA1496" s="137"/>
      <c r="AB1496" s="137"/>
    </row>
    <row r="1497" s="139" customFormat="1" spans="1:28">
      <c r="A1497" s="137"/>
      <c r="B1497" s="137"/>
      <c r="C1497" s="137"/>
      <c r="D1497" s="137"/>
      <c r="E1497" s="137"/>
      <c r="F1497" s="137"/>
      <c r="G1497" s="137"/>
      <c r="H1497" s="137"/>
      <c r="I1497" s="137"/>
      <c r="J1497" s="137"/>
      <c r="K1497" s="137"/>
      <c r="L1497" s="137"/>
      <c r="M1497" s="137"/>
      <c r="N1497" s="137"/>
      <c r="O1497" s="137"/>
      <c r="P1497" s="137"/>
      <c r="Q1497" s="137"/>
      <c r="R1497" s="137"/>
      <c r="S1497" s="137"/>
      <c r="T1497" s="137"/>
      <c r="U1497" s="137"/>
      <c r="V1497" s="137"/>
      <c r="W1497" s="137"/>
      <c r="X1497" s="137"/>
      <c r="Y1497" s="137"/>
      <c r="Z1497" s="137"/>
      <c r="AA1497" s="137"/>
      <c r="AB1497" s="137"/>
    </row>
    <row r="1498" s="139" customFormat="1" spans="1:28">
      <c r="A1498" s="137"/>
      <c r="B1498" s="137"/>
      <c r="C1498" s="137"/>
      <c r="D1498" s="137"/>
      <c r="E1498" s="137"/>
      <c r="F1498" s="137"/>
      <c r="G1498" s="137"/>
      <c r="H1498" s="137"/>
      <c r="I1498" s="137"/>
      <c r="J1498" s="137"/>
      <c r="K1498" s="137"/>
      <c r="L1498" s="137"/>
      <c r="M1498" s="137"/>
      <c r="N1498" s="137"/>
      <c r="O1498" s="137"/>
      <c r="P1498" s="137"/>
      <c r="Q1498" s="137"/>
      <c r="R1498" s="137"/>
      <c r="S1498" s="137"/>
      <c r="T1498" s="137"/>
      <c r="U1498" s="137"/>
      <c r="V1498" s="137"/>
      <c r="W1498" s="137"/>
      <c r="X1498" s="137"/>
      <c r="Y1498" s="137"/>
      <c r="Z1498" s="137"/>
      <c r="AA1498" s="137"/>
      <c r="AB1498" s="137"/>
    </row>
    <row r="1499" s="139" customFormat="1" spans="1:28">
      <c r="A1499" s="137"/>
      <c r="B1499" s="137"/>
      <c r="C1499" s="137"/>
      <c r="D1499" s="137"/>
      <c r="E1499" s="137"/>
      <c r="F1499" s="137"/>
      <c r="G1499" s="137"/>
      <c r="H1499" s="137"/>
      <c r="I1499" s="137"/>
      <c r="J1499" s="137"/>
      <c r="K1499" s="137"/>
      <c r="L1499" s="137"/>
      <c r="M1499" s="137"/>
      <c r="N1499" s="137"/>
      <c r="O1499" s="137"/>
      <c r="P1499" s="137"/>
      <c r="Q1499" s="137"/>
      <c r="R1499" s="137"/>
      <c r="S1499" s="137"/>
      <c r="T1499" s="137"/>
      <c r="U1499" s="137"/>
      <c r="V1499" s="137"/>
      <c r="W1499" s="137"/>
      <c r="X1499" s="137"/>
      <c r="Y1499" s="137"/>
      <c r="Z1499" s="137"/>
      <c r="AA1499" s="137"/>
      <c r="AB1499" s="137"/>
    </row>
    <row r="1500" s="139" customFormat="1" spans="1:28">
      <c r="A1500" s="137"/>
      <c r="B1500" s="137"/>
      <c r="C1500" s="137"/>
      <c r="D1500" s="137"/>
      <c r="E1500" s="137"/>
      <c r="F1500" s="137"/>
      <c r="G1500" s="137"/>
      <c r="H1500" s="137"/>
      <c r="I1500" s="137"/>
      <c r="J1500" s="137"/>
      <c r="K1500" s="137"/>
      <c r="L1500" s="137"/>
      <c r="M1500" s="137"/>
      <c r="N1500" s="137"/>
      <c r="O1500" s="137"/>
      <c r="P1500" s="137"/>
      <c r="Q1500" s="137"/>
      <c r="R1500" s="137"/>
      <c r="S1500" s="137"/>
      <c r="T1500" s="137"/>
      <c r="U1500" s="137"/>
      <c r="V1500" s="137"/>
      <c r="W1500" s="137"/>
      <c r="X1500" s="137"/>
      <c r="Y1500" s="137"/>
      <c r="Z1500" s="137"/>
      <c r="AA1500" s="137"/>
      <c r="AB1500" s="137"/>
    </row>
    <row r="1501" s="139" customFormat="1" spans="1:28">
      <c r="A1501" s="137"/>
      <c r="B1501" s="137"/>
      <c r="C1501" s="137"/>
      <c r="D1501" s="137"/>
      <c r="E1501" s="137"/>
      <c r="F1501" s="137"/>
      <c r="G1501" s="137"/>
      <c r="H1501" s="137"/>
      <c r="I1501" s="137"/>
      <c r="J1501" s="137"/>
      <c r="K1501" s="137"/>
      <c r="L1501" s="137"/>
      <c r="M1501" s="137"/>
      <c r="N1501" s="137"/>
      <c r="O1501" s="137"/>
      <c r="P1501" s="137"/>
      <c r="Q1501" s="137"/>
      <c r="R1501" s="137"/>
      <c r="S1501" s="137"/>
      <c r="T1501" s="137"/>
      <c r="U1501" s="137"/>
      <c r="V1501" s="137"/>
      <c r="W1501" s="137"/>
      <c r="X1501" s="137"/>
      <c r="Y1501" s="137"/>
      <c r="Z1501" s="137"/>
      <c r="AA1501" s="137"/>
      <c r="AB1501" s="137"/>
    </row>
    <row r="1502" s="139" customFormat="1" spans="1:28">
      <c r="A1502" s="137"/>
      <c r="B1502" s="137"/>
      <c r="C1502" s="137"/>
      <c r="D1502" s="137"/>
      <c r="E1502" s="137"/>
      <c r="F1502" s="137"/>
      <c r="G1502" s="137"/>
      <c r="H1502" s="137"/>
      <c r="I1502" s="137"/>
      <c r="J1502" s="137"/>
      <c r="K1502" s="137"/>
      <c r="L1502" s="137"/>
      <c r="M1502" s="137"/>
      <c r="N1502" s="137"/>
      <c r="O1502" s="137"/>
      <c r="P1502" s="137"/>
      <c r="Q1502" s="137"/>
      <c r="R1502" s="137"/>
      <c r="S1502" s="137"/>
      <c r="T1502" s="137"/>
      <c r="U1502" s="137"/>
      <c r="V1502" s="137"/>
      <c r="W1502" s="137"/>
      <c r="X1502" s="137"/>
      <c r="Y1502" s="137"/>
      <c r="Z1502" s="137"/>
      <c r="AA1502" s="137"/>
      <c r="AB1502" s="137"/>
    </row>
    <row r="1503" s="139" customFormat="1" spans="1:28">
      <c r="A1503" s="137"/>
      <c r="B1503" s="137"/>
      <c r="C1503" s="137"/>
      <c r="D1503" s="137"/>
      <c r="E1503" s="137"/>
      <c r="F1503" s="137"/>
      <c r="G1503" s="137"/>
      <c r="H1503" s="137"/>
      <c r="I1503" s="137"/>
      <c r="J1503" s="137"/>
      <c r="K1503" s="137"/>
      <c r="L1503" s="137"/>
      <c r="M1503" s="137"/>
      <c r="N1503" s="137"/>
      <c r="O1503" s="137"/>
      <c r="P1503" s="137"/>
      <c r="Q1503" s="137"/>
      <c r="R1503" s="137"/>
      <c r="S1503" s="137"/>
      <c r="T1503" s="137"/>
      <c r="U1503" s="137"/>
      <c r="V1503" s="137"/>
      <c r="W1503" s="137"/>
      <c r="X1503" s="137"/>
      <c r="Y1503" s="137"/>
      <c r="Z1503" s="137"/>
      <c r="AA1503" s="137"/>
      <c r="AB1503" s="137"/>
    </row>
    <row r="1504" s="139" customFormat="1" spans="1:28">
      <c r="A1504" s="137"/>
      <c r="B1504" s="137"/>
      <c r="C1504" s="137"/>
      <c r="D1504" s="137"/>
      <c r="E1504" s="137"/>
      <c r="F1504" s="137"/>
      <c r="G1504" s="137"/>
      <c r="H1504" s="137"/>
      <c r="I1504" s="137"/>
      <c r="J1504" s="137"/>
      <c r="K1504" s="137"/>
      <c r="L1504" s="137"/>
      <c r="M1504" s="137"/>
      <c r="N1504" s="137"/>
      <c r="O1504" s="137"/>
      <c r="P1504" s="137"/>
      <c r="Q1504" s="137"/>
      <c r="R1504" s="137"/>
      <c r="S1504" s="137"/>
      <c r="T1504" s="137"/>
      <c r="U1504" s="137"/>
      <c r="V1504" s="137"/>
      <c r="W1504" s="137"/>
      <c r="X1504" s="137"/>
      <c r="Y1504" s="137"/>
      <c r="Z1504" s="137"/>
      <c r="AA1504" s="137"/>
      <c r="AB1504" s="137"/>
    </row>
    <row r="1505" s="139" customFormat="1" spans="1:28">
      <c r="A1505" s="137"/>
      <c r="B1505" s="137"/>
      <c r="C1505" s="137"/>
      <c r="D1505" s="137"/>
      <c r="E1505" s="137"/>
      <c r="F1505" s="137"/>
      <c r="G1505" s="137"/>
      <c r="H1505" s="137"/>
      <c r="I1505" s="137"/>
      <c r="J1505" s="137"/>
      <c r="K1505" s="137"/>
      <c r="L1505" s="137"/>
      <c r="M1505" s="137"/>
      <c r="N1505" s="137"/>
      <c r="O1505" s="137"/>
      <c r="P1505" s="137"/>
      <c r="Q1505" s="137"/>
      <c r="R1505" s="137"/>
      <c r="S1505" s="137"/>
      <c r="T1505" s="137"/>
      <c r="U1505" s="137"/>
      <c r="V1505" s="137"/>
      <c r="W1505" s="137"/>
      <c r="X1505" s="137"/>
      <c r="Y1505" s="137"/>
      <c r="Z1505" s="137"/>
      <c r="AA1505" s="137"/>
      <c r="AB1505" s="137"/>
    </row>
    <row r="1506" s="139" customFormat="1" spans="1:28">
      <c r="A1506" s="137"/>
      <c r="B1506" s="137"/>
      <c r="C1506" s="137"/>
      <c r="D1506" s="137"/>
      <c r="E1506" s="137"/>
      <c r="F1506" s="137"/>
      <c r="G1506" s="137"/>
      <c r="H1506" s="137"/>
      <c r="I1506" s="137"/>
      <c r="J1506" s="137"/>
      <c r="K1506" s="137"/>
      <c r="L1506" s="137"/>
      <c r="M1506" s="137"/>
      <c r="N1506" s="137"/>
      <c r="O1506" s="137"/>
      <c r="P1506" s="137"/>
      <c r="Q1506" s="137"/>
      <c r="R1506" s="137"/>
      <c r="S1506" s="137"/>
      <c r="T1506" s="137"/>
      <c r="U1506" s="137"/>
      <c r="V1506" s="137"/>
      <c r="W1506" s="137"/>
      <c r="X1506" s="137"/>
      <c r="Y1506" s="137"/>
      <c r="Z1506" s="137"/>
      <c r="AA1506" s="137"/>
      <c r="AB1506" s="137"/>
    </row>
    <row r="1507" s="139" customFormat="1" spans="1:28">
      <c r="A1507" s="137"/>
      <c r="B1507" s="137"/>
      <c r="C1507" s="137"/>
      <c r="D1507" s="137"/>
      <c r="E1507" s="137"/>
      <c r="F1507" s="137"/>
      <c r="G1507" s="137"/>
      <c r="H1507" s="137"/>
      <c r="I1507" s="137"/>
      <c r="J1507" s="137"/>
      <c r="K1507" s="137"/>
      <c r="L1507" s="137"/>
      <c r="M1507" s="137"/>
      <c r="N1507" s="137"/>
      <c r="O1507" s="137"/>
      <c r="P1507" s="137"/>
      <c r="Q1507" s="137"/>
      <c r="R1507" s="137"/>
      <c r="S1507" s="137"/>
      <c r="T1507" s="137"/>
      <c r="U1507" s="137"/>
      <c r="V1507" s="137"/>
      <c r="W1507" s="137"/>
      <c r="X1507" s="137"/>
      <c r="Y1507" s="137"/>
      <c r="Z1507" s="137"/>
      <c r="AA1507" s="137"/>
      <c r="AB1507" s="137"/>
    </row>
    <row r="1508" s="139" customFormat="1" spans="1:28">
      <c r="A1508" s="137"/>
      <c r="B1508" s="137"/>
      <c r="C1508" s="137"/>
      <c r="D1508" s="137"/>
      <c r="E1508" s="137"/>
      <c r="F1508" s="137"/>
      <c r="G1508" s="137"/>
      <c r="H1508" s="137"/>
      <c r="I1508" s="137"/>
      <c r="J1508" s="137"/>
      <c r="K1508" s="137"/>
      <c r="L1508" s="137"/>
      <c r="M1508" s="137"/>
      <c r="N1508" s="137"/>
      <c r="O1508" s="137"/>
      <c r="P1508" s="137"/>
      <c r="Q1508" s="137"/>
      <c r="R1508" s="137"/>
      <c r="S1508" s="137"/>
      <c r="T1508" s="137"/>
      <c r="U1508" s="137"/>
      <c r="V1508" s="137"/>
      <c r="W1508" s="137"/>
      <c r="X1508" s="137"/>
      <c r="Y1508" s="137"/>
      <c r="Z1508" s="137"/>
      <c r="AA1508" s="137"/>
      <c r="AB1508" s="137"/>
    </row>
    <row r="1509" s="139" customFormat="1" spans="1:28">
      <c r="A1509" s="137"/>
      <c r="B1509" s="137"/>
      <c r="C1509" s="137"/>
      <c r="D1509" s="137"/>
      <c r="E1509" s="137"/>
      <c r="F1509" s="137"/>
      <c r="G1509" s="137"/>
      <c r="H1509" s="137"/>
      <c r="I1509" s="137"/>
      <c r="J1509" s="137"/>
      <c r="K1509" s="137"/>
      <c r="L1509" s="137"/>
      <c r="M1509" s="137"/>
      <c r="N1509" s="137"/>
      <c r="O1509" s="137"/>
      <c r="P1509" s="137"/>
      <c r="Q1509" s="137"/>
      <c r="R1509" s="137"/>
      <c r="S1509" s="137"/>
      <c r="T1509" s="137"/>
      <c r="U1509" s="137"/>
      <c r="V1509" s="137"/>
      <c r="W1509" s="137"/>
      <c r="X1509" s="137"/>
      <c r="Y1509" s="137"/>
      <c r="Z1509" s="137"/>
      <c r="AA1509" s="137"/>
      <c r="AB1509" s="137"/>
    </row>
    <row r="1510" s="139" customFormat="1" spans="1:28">
      <c r="A1510" s="137"/>
      <c r="B1510" s="137"/>
      <c r="C1510" s="137"/>
      <c r="D1510" s="137"/>
      <c r="E1510" s="137"/>
      <c r="F1510" s="137"/>
      <c r="G1510" s="137"/>
      <c r="H1510" s="137"/>
      <c r="I1510" s="137"/>
      <c r="J1510" s="137"/>
      <c r="K1510" s="137"/>
      <c r="L1510" s="137"/>
      <c r="M1510" s="137"/>
      <c r="N1510" s="137"/>
      <c r="O1510" s="137"/>
      <c r="P1510" s="137"/>
      <c r="Q1510" s="137"/>
      <c r="R1510" s="137"/>
      <c r="S1510" s="137"/>
      <c r="T1510" s="137"/>
      <c r="U1510" s="137"/>
      <c r="V1510" s="137"/>
      <c r="W1510" s="137"/>
      <c r="X1510" s="137"/>
      <c r="Y1510" s="137"/>
      <c r="Z1510" s="137"/>
      <c r="AA1510" s="137"/>
      <c r="AB1510" s="137"/>
    </row>
    <row r="1511" s="139" customFormat="1" spans="1:28">
      <c r="A1511" s="137"/>
      <c r="B1511" s="137"/>
      <c r="C1511" s="137"/>
      <c r="D1511" s="137"/>
      <c r="E1511" s="137"/>
      <c r="F1511" s="137"/>
      <c r="G1511" s="137"/>
      <c r="H1511" s="137"/>
      <c r="I1511" s="137"/>
      <c r="J1511" s="137"/>
      <c r="K1511" s="137"/>
      <c r="L1511" s="137"/>
      <c r="M1511" s="137"/>
      <c r="N1511" s="137"/>
      <c r="O1511" s="137"/>
      <c r="P1511" s="137"/>
      <c r="Q1511" s="137"/>
      <c r="R1511" s="137"/>
      <c r="S1511" s="137"/>
      <c r="T1511" s="137"/>
      <c r="U1511" s="137"/>
      <c r="V1511" s="137"/>
      <c r="W1511" s="137"/>
      <c r="X1511" s="137"/>
      <c r="Y1511" s="137"/>
      <c r="Z1511" s="137"/>
      <c r="AA1511" s="137"/>
      <c r="AB1511" s="137"/>
    </row>
    <row r="1512" s="139" customFormat="1" spans="1:28">
      <c r="A1512" s="137"/>
      <c r="B1512" s="137"/>
      <c r="C1512" s="137"/>
      <c r="D1512" s="137"/>
      <c r="E1512" s="137"/>
      <c r="F1512" s="137"/>
      <c r="G1512" s="137"/>
      <c r="H1512" s="137"/>
      <c r="I1512" s="137"/>
      <c r="J1512" s="137"/>
      <c r="K1512" s="137"/>
      <c r="L1512" s="137"/>
      <c r="M1512" s="137"/>
      <c r="N1512" s="137"/>
      <c r="O1512" s="137"/>
      <c r="P1512" s="137"/>
      <c r="Q1512" s="137"/>
      <c r="R1512" s="137"/>
      <c r="S1512" s="137"/>
      <c r="T1512" s="137"/>
      <c r="U1512" s="137"/>
      <c r="V1512" s="137"/>
      <c r="W1512" s="137"/>
      <c r="X1512" s="137"/>
      <c r="Y1512" s="137"/>
      <c r="Z1512" s="137"/>
      <c r="AA1512" s="137"/>
      <c r="AB1512" s="137"/>
    </row>
    <row r="1513" s="139" customFormat="1" spans="1:28">
      <c r="A1513" s="137"/>
      <c r="B1513" s="137"/>
      <c r="C1513" s="137"/>
      <c r="D1513" s="137"/>
      <c r="E1513" s="137"/>
      <c r="F1513" s="137"/>
      <c r="G1513" s="137"/>
      <c r="H1513" s="137"/>
      <c r="I1513" s="137"/>
      <c r="J1513" s="137"/>
      <c r="K1513" s="137"/>
      <c r="L1513" s="137"/>
      <c r="M1513" s="137"/>
      <c r="N1513" s="137"/>
      <c r="O1513" s="137"/>
      <c r="P1513" s="137"/>
      <c r="Q1513" s="137"/>
      <c r="R1513" s="137"/>
      <c r="S1513" s="137"/>
      <c r="T1513" s="137"/>
      <c r="U1513" s="137"/>
      <c r="V1513" s="137"/>
      <c r="W1513" s="137"/>
      <c r="X1513" s="137"/>
      <c r="Y1513" s="137"/>
      <c r="Z1513" s="137"/>
      <c r="AA1513" s="137"/>
      <c r="AB1513" s="137"/>
    </row>
    <row r="1514" s="139" customFormat="1" spans="1:28">
      <c r="A1514" s="137"/>
      <c r="B1514" s="137"/>
      <c r="C1514" s="137"/>
      <c r="D1514" s="137"/>
      <c r="E1514" s="137"/>
      <c r="F1514" s="137"/>
      <c r="G1514" s="137"/>
      <c r="H1514" s="137"/>
      <c r="I1514" s="137"/>
      <c r="J1514" s="137"/>
      <c r="K1514" s="137"/>
      <c r="L1514" s="137"/>
      <c r="M1514" s="137"/>
      <c r="N1514" s="137"/>
      <c r="O1514" s="137"/>
      <c r="P1514" s="137"/>
      <c r="Q1514" s="137"/>
      <c r="R1514" s="137"/>
      <c r="S1514" s="137"/>
      <c r="T1514" s="137"/>
      <c r="U1514" s="137"/>
      <c r="V1514" s="137"/>
      <c r="W1514" s="137"/>
      <c r="X1514" s="137"/>
      <c r="Y1514" s="137"/>
      <c r="Z1514" s="137"/>
      <c r="AA1514" s="137"/>
      <c r="AB1514" s="137"/>
    </row>
    <row r="1515" s="139" customFormat="1" spans="1:28">
      <c r="A1515" s="137"/>
      <c r="B1515" s="137"/>
      <c r="C1515" s="137"/>
      <c r="D1515" s="137"/>
      <c r="E1515" s="137"/>
      <c r="F1515" s="137"/>
      <c r="G1515" s="137"/>
      <c r="H1515" s="137"/>
      <c r="I1515" s="137"/>
      <c r="J1515" s="137"/>
      <c r="K1515" s="137"/>
      <c r="L1515" s="137"/>
      <c r="M1515" s="137"/>
      <c r="N1515" s="137"/>
      <c r="O1515" s="137"/>
      <c r="P1515" s="137"/>
      <c r="Q1515" s="137"/>
      <c r="R1515" s="137"/>
      <c r="S1515" s="137"/>
      <c r="T1515" s="137"/>
      <c r="U1515" s="137"/>
      <c r="V1515" s="137"/>
      <c r="W1515" s="137"/>
      <c r="X1515" s="137"/>
      <c r="Y1515" s="137"/>
      <c r="Z1515" s="137"/>
      <c r="AA1515" s="137"/>
      <c r="AB1515" s="137"/>
    </row>
    <row r="1516" s="139" customFormat="1" spans="1:28">
      <c r="A1516" s="137"/>
      <c r="B1516" s="137"/>
      <c r="C1516" s="137"/>
      <c r="D1516" s="137"/>
      <c r="E1516" s="137"/>
      <c r="F1516" s="137"/>
      <c r="G1516" s="137"/>
      <c r="H1516" s="137"/>
      <c r="I1516" s="137"/>
      <c r="J1516" s="137"/>
      <c r="K1516" s="137"/>
      <c r="L1516" s="137"/>
      <c r="M1516" s="137"/>
      <c r="N1516" s="137"/>
      <c r="O1516" s="137"/>
      <c r="P1516" s="137"/>
      <c r="Q1516" s="137"/>
      <c r="R1516" s="137"/>
      <c r="S1516" s="137"/>
      <c r="T1516" s="137"/>
      <c r="U1516" s="137"/>
      <c r="V1516" s="137"/>
      <c r="W1516" s="137"/>
      <c r="X1516" s="137"/>
      <c r="Y1516" s="137"/>
      <c r="Z1516" s="137"/>
      <c r="AA1516" s="137"/>
      <c r="AB1516" s="137"/>
    </row>
    <row r="1517" s="139" customFormat="1" spans="1:28">
      <c r="A1517" s="137"/>
      <c r="B1517" s="137"/>
      <c r="C1517" s="137"/>
      <c r="D1517" s="137"/>
      <c r="E1517" s="137"/>
      <c r="F1517" s="137"/>
      <c r="G1517" s="137"/>
      <c r="H1517" s="137"/>
      <c r="I1517" s="137"/>
      <c r="J1517" s="137"/>
      <c r="K1517" s="137"/>
      <c r="L1517" s="137"/>
      <c r="M1517" s="137"/>
      <c r="N1517" s="137"/>
      <c r="O1517" s="137"/>
      <c r="P1517" s="137"/>
      <c r="Q1517" s="137"/>
      <c r="R1517" s="137"/>
      <c r="S1517" s="137"/>
      <c r="T1517" s="137"/>
      <c r="U1517" s="137"/>
      <c r="V1517" s="137"/>
      <c r="W1517" s="137"/>
      <c r="X1517" s="137"/>
      <c r="Y1517" s="137"/>
      <c r="Z1517" s="137"/>
      <c r="AA1517" s="137"/>
      <c r="AB1517" s="137"/>
    </row>
    <row r="1518" s="139" customFormat="1" spans="1:28">
      <c r="A1518" s="137"/>
      <c r="B1518" s="137"/>
      <c r="C1518" s="137"/>
      <c r="D1518" s="137"/>
      <c r="E1518" s="137"/>
      <c r="F1518" s="137"/>
      <c r="G1518" s="137"/>
      <c r="H1518" s="137"/>
      <c r="I1518" s="137"/>
      <c r="J1518" s="137"/>
      <c r="K1518" s="137"/>
      <c r="L1518" s="137"/>
      <c r="M1518" s="137"/>
      <c r="N1518" s="137"/>
      <c r="O1518" s="137"/>
      <c r="P1518" s="137"/>
      <c r="Q1518" s="137"/>
      <c r="R1518" s="137"/>
      <c r="S1518" s="137"/>
      <c r="T1518" s="137"/>
      <c r="U1518" s="137"/>
      <c r="V1518" s="137"/>
      <c r="W1518" s="137"/>
      <c r="X1518" s="137"/>
      <c r="Y1518" s="137"/>
      <c r="Z1518" s="137"/>
      <c r="AA1518" s="137"/>
      <c r="AB1518" s="137"/>
    </row>
    <row r="1519" s="139" customFormat="1" spans="1:28">
      <c r="A1519" s="137"/>
      <c r="B1519" s="137"/>
      <c r="C1519" s="137"/>
      <c r="D1519" s="137"/>
      <c r="E1519" s="137"/>
      <c r="F1519" s="137"/>
      <c r="G1519" s="137"/>
      <c r="H1519" s="137"/>
      <c r="I1519" s="137"/>
      <c r="J1519" s="137"/>
      <c r="K1519" s="137"/>
      <c r="L1519" s="137"/>
      <c r="M1519" s="137"/>
      <c r="N1519" s="137"/>
      <c r="O1519" s="137"/>
      <c r="P1519" s="137"/>
      <c r="Q1519" s="137"/>
      <c r="R1519" s="137"/>
      <c r="S1519" s="137"/>
      <c r="T1519" s="137"/>
      <c r="U1519" s="137"/>
      <c r="V1519" s="137"/>
      <c r="W1519" s="137"/>
      <c r="X1519" s="137"/>
      <c r="Y1519" s="137"/>
      <c r="Z1519" s="137"/>
      <c r="AA1519" s="137"/>
      <c r="AB1519" s="137"/>
    </row>
    <row r="1520" s="139" customFormat="1" spans="1:28">
      <c r="A1520" s="137"/>
      <c r="B1520" s="137"/>
      <c r="C1520" s="137"/>
      <c r="D1520" s="137"/>
      <c r="E1520" s="137"/>
      <c r="F1520" s="137"/>
      <c r="G1520" s="137"/>
      <c r="H1520" s="137"/>
      <c r="I1520" s="137"/>
      <c r="J1520" s="137"/>
      <c r="K1520" s="137"/>
      <c r="L1520" s="137"/>
      <c r="M1520" s="137"/>
      <c r="N1520" s="137"/>
      <c r="O1520" s="137"/>
      <c r="P1520" s="137"/>
      <c r="Q1520" s="137"/>
      <c r="R1520" s="137"/>
      <c r="S1520" s="137"/>
      <c r="T1520" s="137"/>
      <c r="U1520" s="137"/>
      <c r="V1520" s="137"/>
      <c r="W1520" s="137"/>
      <c r="X1520" s="137"/>
      <c r="Y1520" s="137"/>
      <c r="Z1520" s="137"/>
      <c r="AA1520" s="137"/>
      <c r="AB1520" s="137"/>
    </row>
    <row r="1521" s="139" customFormat="1" spans="1:28">
      <c r="A1521" s="137"/>
      <c r="B1521" s="137"/>
      <c r="C1521" s="137"/>
      <c r="D1521" s="137"/>
      <c r="E1521" s="137"/>
      <c r="F1521" s="137"/>
      <c r="G1521" s="137"/>
      <c r="H1521" s="137"/>
      <c r="I1521" s="137"/>
      <c r="J1521" s="137"/>
      <c r="K1521" s="137"/>
      <c r="L1521" s="137"/>
      <c r="M1521" s="137"/>
      <c r="N1521" s="137"/>
      <c r="O1521" s="137"/>
      <c r="P1521" s="137"/>
      <c r="Q1521" s="137"/>
      <c r="R1521" s="137"/>
      <c r="S1521" s="137"/>
      <c r="T1521" s="137"/>
      <c r="U1521" s="137"/>
      <c r="V1521" s="137"/>
      <c r="W1521" s="137"/>
      <c r="X1521" s="137"/>
      <c r="Y1521" s="137"/>
      <c r="Z1521" s="137"/>
      <c r="AA1521" s="137"/>
      <c r="AB1521" s="137"/>
    </row>
    <row r="1522" s="139" customFormat="1" spans="1:28">
      <c r="A1522" s="137"/>
      <c r="B1522" s="137"/>
      <c r="C1522" s="137"/>
      <c r="D1522" s="137"/>
      <c r="E1522" s="137"/>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row>
    <row r="1523" s="139" customFormat="1" spans="1:28">
      <c r="A1523" s="137"/>
      <c r="B1523" s="137"/>
      <c r="C1523" s="137"/>
      <c r="D1523" s="137"/>
      <c r="E1523" s="137"/>
      <c r="F1523" s="137"/>
      <c r="G1523" s="137"/>
      <c r="H1523" s="137"/>
      <c r="I1523" s="137"/>
      <c r="J1523" s="137"/>
      <c r="K1523" s="137"/>
      <c r="L1523" s="137"/>
      <c r="M1523" s="137"/>
      <c r="N1523" s="137"/>
      <c r="O1523" s="137"/>
      <c r="P1523" s="137"/>
      <c r="Q1523" s="137"/>
      <c r="R1523" s="137"/>
      <c r="S1523" s="137"/>
      <c r="T1523" s="137"/>
      <c r="U1523" s="137"/>
      <c r="V1523" s="137"/>
      <c r="W1523" s="137"/>
      <c r="X1523" s="137"/>
      <c r="Y1523" s="137"/>
      <c r="Z1523" s="137"/>
      <c r="AA1523" s="137"/>
      <c r="AB1523" s="137"/>
    </row>
    <row r="1524" s="139" customFormat="1" spans="1:28">
      <c r="A1524" s="137"/>
      <c r="B1524" s="137"/>
      <c r="C1524" s="137"/>
      <c r="D1524" s="137"/>
      <c r="E1524" s="137"/>
      <c r="F1524" s="137"/>
      <c r="G1524" s="137"/>
      <c r="H1524" s="137"/>
      <c r="I1524" s="137"/>
      <c r="J1524" s="137"/>
      <c r="K1524" s="137"/>
      <c r="L1524" s="137"/>
      <c r="M1524" s="137"/>
      <c r="N1524" s="137"/>
      <c r="O1524" s="137"/>
      <c r="P1524" s="137"/>
      <c r="Q1524" s="137"/>
      <c r="R1524" s="137"/>
      <c r="S1524" s="137"/>
      <c r="T1524" s="137"/>
      <c r="U1524" s="137"/>
      <c r="V1524" s="137"/>
      <c r="W1524" s="137"/>
      <c r="X1524" s="137"/>
      <c r="Y1524" s="137"/>
      <c r="Z1524" s="137"/>
      <c r="AA1524" s="137"/>
      <c r="AB1524" s="137"/>
    </row>
    <row r="1525" s="139" customFormat="1" spans="1:28">
      <c r="A1525" s="137"/>
      <c r="B1525" s="137"/>
      <c r="C1525" s="137"/>
      <c r="D1525" s="137"/>
      <c r="E1525" s="137"/>
      <c r="F1525" s="137"/>
      <c r="G1525" s="137"/>
      <c r="H1525" s="137"/>
      <c r="I1525" s="137"/>
      <c r="J1525" s="137"/>
      <c r="K1525" s="137"/>
      <c r="L1525" s="137"/>
      <c r="M1525" s="137"/>
      <c r="N1525" s="137"/>
      <c r="O1525" s="137"/>
      <c r="P1525" s="137"/>
      <c r="Q1525" s="137"/>
      <c r="R1525" s="137"/>
      <c r="S1525" s="137"/>
      <c r="T1525" s="137"/>
      <c r="U1525" s="137"/>
      <c r="V1525" s="137"/>
      <c r="W1525" s="137"/>
      <c r="X1525" s="137"/>
      <c r="Y1525" s="137"/>
      <c r="Z1525" s="137"/>
      <c r="AA1525" s="137"/>
      <c r="AB1525" s="137"/>
    </row>
    <row r="1526" s="139" customFormat="1" spans="1:28">
      <c r="A1526" s="137"/>
      <c r="B1526" s="137"/>
      <c r="C1526" s="137"/>
      <c r="D1526" s="137"/>
      <c r="E1526" s="137"/>
      <c r="F1526" s="137"/>
      <c r="G1526" s="137"/>
      <c r="H1526" s="137"/>
      <c r="I1526" s="137"/>
      <c r="J1526" s="137"/>
      <c r="K1526" s="137"/>
      <c r="L1526" s="137"/>
      <c r="M1526" s="137"/>
      <c r="N1526" s="137"/>
      <c r="O1526" s="137"/>
      <c r="P1526" s="137"/>
      <c r="Q1526" s="137"/>
      <c r="R1526" s="137"/>
      <c r="S1526" s="137"/>
      <c r="T1526" s="137"/>
      <c r="U1526" s="137"/>
      <c r="V1526" s="137"/>
      <c r="W1526" s="137"/>
      <c r="X1526" s="137"/>
      <c r="Y1526" s="137"/>
      <c r="Z1526" s="137"/>
      <c r="AA1526" s="137"/>
      <c r="AB1526" s="137"/>
    </row>
    <row r="1527" s="139" customFormat="1" spans="1:28">
      <c r="A1527" s="137"/>
      <c r="B1527" s="137"/>
      <c r="C1527" s="137"/>
      <c r="D1527" s="137"/>
      <c r="E1527" s="137"/>
      <c r="F1527" s="137"/>
      <c r="G1527" s="137"/>
      <c r="H1527" s="137"/>
      <c r="I1527" s="137"/>
      <c r="J1527" s="137"/>
      <c r="K1527" s="137"/>
      <c r="L1527" s="137"/>
      <c r="M1527" s="137"/>
      <c r="N1527" s="137"/>
      <c r="O1527" s="137"/>
      <c r="P1527" s="137"/>
      <c r="Q1527" s="137"/>
      <c r="R1527" s="137"/>
      <c r="S1527" s="137"/>
      <c r="T1527" s="137"/>
      <c r="U1527" s="137"/>
      <c r="V1527" s="137"/>
      <c r="W1527" s="137"/>
      <c r="X1527" s="137"/>
      <c r="Y1527" s="137"/>
      <c r="Z1527" s="137"/>
      <c r="AA1527" s="137"/>
      <c r="AB1527" s="137"/>
    </row>
    <row r="1528" s="139" customFormat="1" spans="1:28">
      <c r="A1528" s="137"/>
      <c r="B1528" s="137"/>
      <c r="C1528" s="137"/>
      <c r="D1528" s="137"/>
      <c r="E1528" s="137"/>
      <c r="F1528" s="137"/>
      <c r="G1528" s="137"/>
      <c r="H1528" s="137"/>
      <c r="I1528" s="137"/>
      <c r="J1528" s="137"/>
      <c r="K1528" s="137"/>
      <c r="L1528" s="137"/>
      <c r="M1528" s="137"/>
      <c r="N1528" s="137"/>
      <c r="O1528" s="137"/>
      <c r="P1528" s="137"/>
      <c r="Q1528" s="137"/>
      <c r="R1528" s="137"/>
      <c r="S1528" s="137"/>
      <c r="T1528" s="137"/>
      <c r="U1528" s="137"/>
      <c r="V1528" s="137"/>
      <c r="W1528" s="137"/>
      <c r="X1528" s="137"/>
      <c r="Y1528" s="137"/>
      <c r="Z1528" s="137"/>
      <c r="AA1528" s="137"/>
      <c r="AB1528" s="137"/>
    </row>
    <row r="1529" s="139" customFormat="1" spans="1:28">
      <c r="A1529" s="137"/>
      <c r="B1529" s="137"/>
      <c r="C1529" s="137"/>
      <c r="D1529" s="137"/>
      <c r="E1529" s="137"/>
      <c r="F1529" s="137"/>
      <c r="G1529" s="137"/>
      <c r="H1529" s="137"/>
      <c r="I1529" s="137"/>
      <c r="J1529" s="137"/>
      <c r="K1529" s="137"/>
      <c r="L1529" s="137"/>
      <c r="M1529" s="137"/>
      <c r="N1529" s="137"/>
      <c r="O1529" s="137"/>
      <c r="P1529" s="137"/>
      <c r="Q1529" s="137"/>
      <c r="R1529" s="137"/>
      <c r="S1529" s="137"/>
      <c r="T1529" s="137"/>
      <c r="U1529" s="137"/>
      <c r="V1529" s="137"/>
      <c r="W1529" s="137"/>
      <c r="X1529" s="137"/>
      <c r="Y1529" s="137"/>
      <c r="Z1529" s="137"/>
      <c r="AA1529" s="137"/>
      <c r="AB1529" s="137"/>
    </row>
    <row r="1530" s="139" customFormat="1" spans="1:28">
      <c r="A1530" s="137"/>
      <c r="B1530" s="137"/>
      <c r="C1530" s="137"/>
      <c r="D1530" s="137"/>
      <c r="E1530" s="137"/>
      <c r="F1530" s="137"/>
      <c r="G1530" s="137"/>
      <c r="H1530" s="137"/>
      <c r="I1530" s="137"/>
      <c r="J1530" s="137"/>
      <c r="K1530" s="137"/>
      <c r="L1530" s="137"/>
      <c r="M1530" s="137"/>
      <c r="N1530" s="137"/>
      <c r="O1530" s="137"/>
      <c r="P1530" s="137"/>
      <c r="Q1530" s="137"/>
      <c r="R1530" s="137"/>
      <c r="S1530" s="137"/>
      <c r="T1530" s="137"/>
      <c r="U1530" s="137"/>
      <c r="V1530" s="137"/>
      <c r="W1530" s="137"/>
      <c r="X1530" s="137"/>
      <c r="Y1530" s="137"/>
      <c r="Z1530" s="137"/>
      <c r="AA1530" s="137"/>
      <c r="AB1530" s="137"/>
    </row>
    <row r="1531" s="139" customFormat="1" spans="1:28">
      <c r="A1531" s="137"/>
      <c r="B1531" s="137"/>
      <c r="C1531" s="137"/>
      <c r="D1531" s="137"/>
      <c r="E1531" s="137"/>
      <c r="F1531" s="137"/>
      <c r="G1531" s="137"/>
      <c r="H1531" s="137"/>
      <c r="I1531" s="137"/>
      <c r="J1531" s="137"/>
      <c r="K1531" s="137"/>
      <c r="L1531" s="137"/>
      <c r="M1531" s="137"/>
      <c r="N1531" s="137"/>
      <c r="O1531" s="137"/>
      <c r="P1531" s="137"/>
      <c r="Q1531" s="137"/>
      <c r="R1531" s="137"/>
      <c r="S1531" s="137"/>
      <c r="T1531" s="137"/>
      <c r="U1531" s="137"/>
      <c r="V1531" s="137"/>
      <c r="W1531" s="137"/>
      <c r="X1531" s="137"/>
      <c r="Y1531" s="137"/>
      <c r="Z1531" s="137"/>
      <c r="AA1531" s="137"/>
      <c r="AB1531" s="137"/>
    </row>
    <row r="1532" s="139" customFormat="1" spans="1:28">
      <c r="A1532" s="137"/>
      <c r="B1532" s="137"/>
      <c r="C1532" s="137"/>
      <c r="D1532" s="137"/>
      <c r="E1532" s="137"/>
      <c r="F1532" s="137"/>
      <c r="G1532" s="137"/>
      <c r="H1532" s="137"/>
      <c r="I1532" s="137"/>
      <c r="J1532" s="137"/>
      <c r="K1532" s="137"/>
      <c r="L1532" s="137"/>
      <c r="M1532" s="137"/>
      <c r="N1532" s="137"/>
      <c r="O1532" s="137"/>
      <c r="P1532" s="137"/>
      <c r="Q1532" s="137"/>
      <c r="R1532" s="137"/>
      <c r="S1532" s="137"/>
      <c r="T1532" s="137"/>
      <c r="U1532" s="137"/>
      <c r="V1532" s="137"/>
      <c r="W1532" s="137"/>
      <c r="X1532" s="137"/>
      <c r="Y1532" s="137"/>
      <c r="Z1532" s="137"/>
      <c r="AA1532" s="137"/>
      <c r="AB1532" s="137"/>
    </row>
    <row r="1533" s="139" customFormat="1" spans="1:28">
      <c r="A1533" s="137"/>
      <c r="B1533" s="137"/>
      <c r="C1533" s="137"/>
      <c r="D1533" s="137"/>
      <c r="E1533" s="137"/>
      <c r="F1533" s="137"/>
      <c r="G1533" s="137"/>
      <c r="H1533" s="137"/>
      <c r="I1533" s="137"/>
      <c r="J1533" s="137"/>
      <c r="K1533" s="137"/>
      <c r="L1533" s="137"/>
      <c r="M1533" s="137"/>
      <c r="N1533" s="137"/>
      <c r="O1533" s="137"/>
      <c r="P1533" s="137"/>
      <c r="Q1533" s="137"/>
      <c r="R1533" s="137"/>
      <c r="S1533" s="137"/>
      <c r="T1533" s="137"/>
      <c r="U1533" s="137"/>
      <c r="V1533" s="137"/>
      <c r="W1533" s="137"/>
      <c r="X1533" s="137"/>
      <c r="Y1533" s="137"/>
      <c r="Z1533" s="137"/>
      <c r="AA1533" s="137"/>
      <c r="AB1533" s="137"/>
    </row>
    <row r="1534" s="139" customFormat="1" spans="1:28">
      <c r="A1534" s="137"/>
      <c r="B1534" s="137"/>
      <c r="C1534" s="137"/>
      <c r="D1534" s="137"/>
      <c r="E1534" s="137"/>
      <c r="F1534" s="137"/>
      <c r="G1534" s="137"/>
      <c r="H1534" s="137"/>
      <c r="I1534" s="137"/>
      <c r="J1534" s="137"/>
      <c r="K1534" s="137"/>
      <c r="L1534" s="137"/>
      <c r="M1534" s="137"/>
      <c r="N1534" s="137"/>
      <c r="O1534" s="137"/>
      <c r="P1534" s="137"/>
      <c r="Q1534" s="137"/>
      <c r="R1534" s="137"/>
      <c r="S1534" s="137"/>
      <c r="T1534" s="137"/>
      <c r="U1534" s="137"/>
      <c r="V1534" s="137"/>
      <c r="W1534" s="137"/>
      <c r="X1534" s="137"/>
      <c r="Y1534" s="137"/>
      <c r="Z1534" s="137"/>
      <c r="AA1534" s="137"/>
      <c r="AB1534" s="137"/>
    </row>
    <row r="1535" s="139" customFormat="1" spans="1:28">
      <c r="A1535" s="137"/>
      <c r="B1535" s="137"/>
      <c r="C1535" s="137"/>
      <c r="D1535" s="137"/>
      <c r="E1535" s="137"/>
      <c r="F1535" s="137"/>
      <c r="G1535" s="137"/>
      <c r="H1535" s="137"/>
      <c r="I1535" s="137"/>
      <c r="J1535" s="137"/>
      <c r="K1535" s="137"/>
      <c r="L1535" s="137"/>
      <c r="M1535" s="137"/>
      <c r="N1535" s="137"/>
      <c r="O1535" s="137"/>
      <c r="P1535" s="137"/>
      <c r="Q1535" s="137"/>
      <c r="R1535" s="137"/>
      <c r="S1535" s="137"/>
      <c r="T1535" s="137"/>
      <c r="U1535" s="137"/>
      <c r="V1535" s="137"/>
      <c r="W1535" s="137"/>
      <c r="X1535" s="137"/>
      <c r="Y1535" s="137"/>
      <c r="Z1535" s="137"/>
      <c r="AA1535" s="137"/>
      <c r="AB1535" s="137"/>
    </row>
    <row r="1536" s="139" customFormat="1" spans="1:28">
      <c r="A1536" s="137"/>
      <c r="B1536" s="137"/>
      <c r="C1536" s="137"/>
      <c r="D1536" s="137"/>
      <c r="E1536" s="137"/>
      <c r="F1536" s="137"/>
      <c r="G1536" s="137"/>
      <c r="H1536" s="137"/>
      <c r="I1536" s="137"/>
      <c r="J1536" s="137"/>
      <c r="K1536" s="137"/>
      <c r="L1536" s="137"/>
      <c r="M1536" s="137"/>
      <c r="N1536" s="137"/>
      <c r="O1536" s="137"/>
      <c r="P1536" s="137"/>
      <c r="Q1536" s="137"/>
      <c r="R1536" s="137"/>
      <c r="S1536" s="137"/>
      <c r="T1536" s="137"/>
      <c r="U1536" s="137"/>
      <c r="V1536" s="137"/>
      <c r="W1536" s="137"/>
      <c r="X1536" s="137"/>
      <c r="Y1536" s="137"/>
      <c r="Z1536" s="137"/>
      <c r="AA1536" s="137"/>
      <c r="AB1536" s="137"/>
    </row>
    <row r="1537" s="139" customFormat="1" spans="1:28">
      <c r="A1537" s="137"/>
      <c r="B1537" s="137"/>
      <c r="C1537" s="137"/>
      <c r="D1537" s="137"/>
      <c r="E1537" s="137"/>
      <c r="F1537" s="137"/>
      <c r="G1537" s="137"/>
      <c r="H1537" s="137"/>
      <c r="I1537" s="137"/>
      <c r="J1537" s="137"/>
      <c r="K1537" s="137"/>
      <c r="L1537" s="137"/>
      <c r="M1537" s="137"/>
      <c r="N1537" s="137"/>
      <c r="O1537" s="137"/>
      <c r="P1537" s="137"/>
      <c r="Q1537" s="137"/>
      <c r="R1537" s="137"/>
      <c r="S1537" s="137"/>
      <c r="T1537" s="137"/>
      <c r="U1537" s="137"/>
      <c r="V1537" s="137"/>
      <c r="W1537" s="137"/>
      <c r="X1537" s="137"/>
      <c r="Y1537" s="137"/>
      <c r="Z1537" s="137"/>
      <c r="AA1537" s="137"/>
      <c r="AB1537" s="137"/>
    </row>
    <row r="1538" s="139" customFormat="1" spans="1:28">
      <c r="A1538" s="137"/>
      <c r="B1538" s="137"/>
      <c r="C1538" s="137"/>
      <c r="D1538" s="137"/>
      <c r="E1538" s="137"/>
      <c r="F1538" s="137"/>
      <c r="G1538" s="137"/>
      <c r="H1538" s="137"/>
      <c r="I1538" s="137"/>
      <c r="J1538" s="137"/>
      <c r="K1538" s="137"/>
      <c r="L1538" s="137"/>
      <c r="M1538" s="137"/>
      <c r="N1538" s="137"/>
      <c r="O1538" s="137"/>
      <c r="P1538" s="137"/>
      <c r="Q1538" s="137"/>
      <c r="R1538" s="137"/>
      <c r="S1538" s="137"/>
      <c r="T1538" s="137"/>
      <c r="U1538" s="137"/>
      <c r="V1538" s="137"/>
      <c r="W1538" s="137"/>
      <c r="X1538" s="137"/>
      <c r="Y1538" s="137"/>
      <c r="Z1538" s="137"/>
      <c r="AA1538" s="137"/>
      <c r="AB1538" s="137"/>
    </row>
    <row r="1539" s="139" customFormat="1" spans="1:28">
      <c r="A1539" s="137"/>
      <c r="B1539" s="137"/>
      <c r="C1539" s="137"/>
      <c r="D1539" s="137"/>
      <c r="E1539" s="137"/>
      <c r="F1539" s="137"/>
      <c r="G1539" s="137"/>
      <c r="H1539" s="137"/>
      <c r="I1539" s="137"/>
      <c r="J1539" s="137"/>
      <c r="K1539" s="137"/>
      <c r="L1539" s="137"/>
      <c r="M1539" s="137"/>
      <c r="N1539" s="137"/>
      <c r="O1539" s="137"/>
      <c r="P1539" s="137"/>
      <c r="Q1539" s="137"/>
      <c r="R1539" s="137"/>
      <c r="S1539" s="137"/>
      <c r="T1539" s="137"/>
      <c r="U1539" s="137"/>
      <c r="V1539" s="137"/>
      <c r="W1539" s="137"/>
      <c r="X1539" s="137"/>
      <c r="Y1539" s="137"/>
      <c r="Z1539" s="137"/>
      <c r="AA1539" s="137"/>
      <c r="AB1539" s="137"/>
    </row>
    <row r="1540" s="139" customFormat="1" spans="1:28">
      <c r="A1540" s="137"/>
      <c r="B1540" s="137"/>
      <c r="C1540" s="137"/>
      <c r="D1540" s="137"/>
      <c r="E1540" s="137"/>
      <c r="F1540" s="137"/>
      <c r="G1540" s="137"/>
      <c r="H1540" s="137"/>
      <c r="I1540" s="137"/>
      <c r="J1540" s="137"/>
      <c r="K1540" s="137"/>
      <c r="L1540" s="137"/>
      <c r="M1540" s="137"/>
      <c r="N1540" s="137"/>
      <c r="O1540" s="137"/>
      <c r="P1540" s="137"/>
      <c r="Q1540" s="137"/>
      <c r="R1540" s="137"/>
      <c r="S1540" s="137"/>
      <c r="T1540" s="137"/>
      <c r="U1540" s="137"/>
      <c r="V1540" s="137"/>
      <c r="W1540" s="137"/>
      <c r="X1540" s="137"/>
      <c r="Y1540" s="137"/>
      <c r="Z1540" s="137"/>
      <c r="AA1540" s="137"/>
      <c r="AB1540" s="137"/>
    </row>
    <row r="1541" s="139" customFormat="1" spans="1:28">
      <c r="A1541" s="137"/>
      <c r="B1541" s="137"/>
      <c r="C1541" s="137"/>
      <c r="D1541" s="137"/>
      <c r="E1541" s="137"/>
      <c r="F1541" s="137"/>
      <c r="G1541" s="137"/>
      <c r="H1541" s="137"/>
      <c r="I1541" s="137"/>
      <c r="J1541" s="137"/>
      <c r="K1541" s="137"/>
      <c r="L1541" s="137"/>
      <c r="M1541" s="137"/>
      <c r="N1541" s="137"/>
      <c r="O1541" s="137"/>
      <c r="P1541" s="137"/>
      <c r="Q1541" s="137"/>
      <c r="R1541" s="137"/>
      <c r="S1541" s="137"/>
      <c r="T1541" s="137"/>
      <c r="U1541" s="137"/>
      <c r="V1541" s="137"/>
      <c r="W1541" s="137"/>
      <c r="X1541" s="137"/>
      <c r="Y1541" s="137"/>
      <c r="Z1541" s="137"/>
      <c r="AA1541" s="137"/>
      <c r="AB1541" s="137"/>
    </row>
    <row r="1542" s="139" customFormat="1" spans="1:28">
      <c r="A1542" s="137"/>
      <c r="B1542" s="137"/>
      <c r="C1542" s="137"/>
      <c r="D1542" s="137"/>
      <c r="E1542" s="137"/>
      <c r="F1542" s="137"/>
      <c r="G1542" s="137"/>
      <c r="H1542" s="137"/>
      <c r="I1542" s="137"/>
      <c r="J1542" s="137"/>
      <c r="K1542" s="137"/>
      <c r="L1542" s="137"/>
      <c r="M1542" s="137"/>
      <c r="N1542" s="137"/>
      <c r="O1542" s="137"/>
      <c r="P1542" s="137"/>
      <c r="Q1542" s="137"/>
      <c r="R1542" s="137"/>
      <c r="S1542" s="137"/>
      <c r="T1542" s="137"/>
      <c r="U1542" s="137"/>
      <c r="V1542" s="137"/>
      <c r="W1542" s="137"/>
      <c r="X1542" s="137"/>
      <c r="Y1542" s="137"/>
      <c r="Z1542" s="137"/>
      <c r="AA1542" s="137"/>
      <c r="AB1542" s="137"/>
    </row>
    <row r="1543" s="139" customFormat="1" spans="1:28">
      <c r="A1543" s="137"/>
      <c r="B1543" s="137"/>
      <c r="C1543" s="137"/>
      <c r="D1543" s="137"/>
      <c r="E1543" s="137"/>
      <c r="F1543" s="137"/>
      <c r="G1543" s="137"/>
      <c r="H1543" s="137"/>
      <c r="I1543" s="137"/>
      <c r="J1543" s="137"/>
      <c r="K1543" s="137"/>
      <c r="L1543" s="137"/>
      <c r="M1543" s="137"/>
      <c r="N1543" s="137"/>
      <c r="O1543" s="137"/>
      <c r="P1543" s="137"/>
      <c r="Q1543" s="137"/>
      <c r="R1543" s="137"/>
      <c r="S1543" s="137"/>
      <c r="T1543" s="137"/>
      <c r="U1543" s="137"/>
      <c r="V1543" s="137"/>
      <c r="W1543" s="137"/>
      <c r="X1543" s="137"/>
      <c r="Y1543" s="137"/>
      <c r="Z1543" s="137"/>
      <c r="AA1543" s="137"/>
      <c r="AB1543" s="137"/>
    </row>
    <row r="1544" s="139" customFormat="1" spans="1:28">
      <c r="A1544" s="137"/>
      <c r="B1544" s="137"/>
      <c r="C1544" s="137"/>
      <c r="D1544" s="137"/>
      <c r="E1544" s="137"/>
      <c r="F1544" s="137"/>
      <c r="G1544" s="137"/>
      <c r="H1544" s="137"/>
      <c r="I1544" s="137"/>
      <c r="J1544" s="137"/>
      <c r="K1544" s="137"/>
      <c r="L1544" s="137"/>
      <c r="M1544" s="137"/>
      <c r="N1544" s="137"/>
      <c r="O1544" s="137"/>
      <c r="P1544" s="137"/>
      <c r="Q1544" s="137"/>
      <c r="R1544" s="137"/>
      <c r="S1544" s="137"/>
      <c r="T1544" s="137"/>
      <c r="U1544" s="137"/>
      <c r="V1544" s="137"/>
      <c r="W1544" s="137"/>
      <c r="X1544" s="137"/>
      <c r="Y1544" s="137"/>
      <c r="Z1544" s="137"/>
      <c r="AA1544" s="137"/>
      <c r="AB1544" s="137"/>
    </row>
    <row r="1545" s="139" customFormat="1" spans="1:28">
      <c r="A1545" s="137"/>
      <c r="B1545" s="137"/>
      <c r="C1545" s="137"/>
      <c r="D1545" s="137"/>
      <c r="E1545" s="137"/>
      <c r="F1545" s="137"/>
      <c r="G1545" s="137"/>
      <c r="H1545" s="137"/>
      <c r="I1545" s="137"/>
      <c r="J1545" s="137"/>
      <c r="K1545" s="137"/>
      <c r="L1545" s="137"/>
      <c r="M1545" s="137"/>
      <c r="N1545" s="137"/>
      <c r="O1545" s="137"/>
      <c r="P1545" s="137"/>
      <c r="Q1545" s="137"/>
      <c r="R1545" s="137"/>
      <c r="S1545" s="137"/>
      <c r="T1545" s="137"/>
      <c r="U1545" s="137"/>
      <c r="V1545" s="137"/>
      <c r="W1545" s="137"/>
      <c r="X1545" s="137"/>
      <c r="Y1545" s="137"/>
      <c r="Z1545" s="137"/>
      <c r="AA1545" s="137"/>
      <c r="AB1545" s="137"/>
    </row>
    <row r="1546" s="139" customFormat="1" spans="1:28">
      <c r="A1546" s="137"/>
      <c r="B1546" s="137"/>
      <c r="C1546" s="137"/>
      <c r="D1546" s="137"/>
      <c r="E1546" s="137"/>
      <c r="F1546" s="137"/>
      <c r="G1546" s="137"/>
      <c r="H1546" s="137"/>
      <c r="I1546" s="137"/>
      <c r="J1546" s="137"/>
      <c r="K1546" s="137"/>
      <c r="L1546" s="137"/>
      <c r="M1546" s="137"/>
      <c r="N1546" s="137"/>
      <c r="O1546" s="137"/>
      <c r="P1546" s="137"/>
      <c r="Q1546" s="137"/>
      <c r="R1546" s="137"/>
      <c r="S1546" s="137"/>
      <c r="T1546" s="137"/>
      <c r="U1546" s="137"/>
      <c r="V1546" s="137"/>
      <c r="W1546" s="137"/>
      <c r="X1546" s="137"/>
      <c r="Y1546" s="137"/>
      <c r="Z1546" s="137"/>
      <c r="AA1546" s="137"/>
      <c r="AB1546" s="137"/>
    </row>
    <row r="1547" s="139" customFormat="1" spans="1:28">
      <c r="A1547" s="137"/>
      <c r="B1547" s="137"/>
      <c r="C1547" s="137"/>
      <c r="D1547" s="137"/>
      <c r="E1547" s="137"/>
      <c r="F1547" s="137"/>
      <c r="G1547" s="137"/>
      <c r="H1547" s="137"/>
      <c r="I1547" s="137"/>
      <c r="J1547" s="137"/>
      <c r="K1547" s="137"/>
      <c r="L1547" s="137"/>
      <c r="M1547" s="137"/>
      <c r="N1547" s="137"/>
      <c r="O1547" s="137"/>
      <c r="P1547" s="137"/>
      <c r="Q1547" s="137"/>
      <c r="R1547" s="137"/>
      <c r="S1547" s="137"/>
      <c r="T1547" s="137"/>
      <c r="U1547" s="137"/>
      <c r="V1547" s="137"/>
      <c r="W1547" s="137"/>
      <c r="X1547" s="137"/>
      <c r="Y1547" s="137"/>
      <c r="Z1547" s="137"/>
      <c r="AA1547" s="137"/>
      <c r="AB1547" s="137"/>
    </row>
    <row r="1548" s="139" customFormat="1" spans="1:28">
      <c r="A1548" s="137"/>
      <c r="B1548" s="137"/>
      <c r="C1548" s="137"/>
      <c r="D1548" s="137"/>
      <c r="E1548" s="137"/>
      <c r="F1548" s="137"/>
      <c r="G1548" s="137"/>
      <c r="H1548" s="137"/>
      <c r="I1548" s="137"/>
      <c r="J1548" s="137"/>
      <c r="K1548" s="137"/>
      <c r="L1548" s="137"/>
      <c r="M1548" s="137"/>
      <c r="N1548" s="137"/>
      <c r="O1548" s="137"/>
      <c r="P1548" s="137"/>
      <c r="Q1548" s="137"/>
      <c r="R1548" s="137"/>
      <c r="S1548" s="137"/>
      <c r="T1548" s="137"/>
      <c r="U1548" s="137"/>
      <c r="V1548" s="137"/>
      <c r="W1548" s="137"/>
      <c r="X1548" s="137"/>
      <c r="Y1548" s="137"/>
      <c r="Z1548" s="137"/>
      <c r="AA1548" s="137"/>
      <c r="AB1548" s="137"/>
    </row>
    <row r="1549" s="139" customFormat="1" spans="1:28">
      <c r="A1549" s="137"/>
      <c r="B1549" s="137"/>
      <c r="C1549" s="137"/>
      <c r="D1549" s="137"/>
      <c r="E1549" s="137"/>
      <c r="F1549" s="137"/>
      <c r="G1549" s="137"/>
      <c r="H1549" s="137"/>
      <c r="I1549" s="137"/>
      <c r="J1549" s="137"/>
      <c r="K1549" s="137"/>
      <c r="L1549" s="137"/>
      <c r="M1549" s="137"/>
      <c r="N1549" s="137"/>
      <c r="O1549" s="137"/>
      <c r="P1549" s="137"/>
      <c r="Q1549" s="137"/>
      <c r="R1549" s="137"/>
      <c r="S1549" s="137"/>
      <c r="T1549" s="137"/>
      <c r="U1549" s="137"/>
      <c r="V1549" s="137"/>
      <c r="W1549" s="137"/>
      <c r="X1549" s="137"/>
      <c r="Y1549" s="137"/>
      <c r="Z1549" s="137"/>
      <c r="AA1549" s="137"/>
      <c r="AB1549" s="137"/>
    </row>
    <row r="1550" s="139" customFormat="1" spans="1:28">
      <c r="A1550" s="137"/>
      <c r="B1550" s="137"/>
      <c r="C1550" s="137"/>
      <c r="D1550" s="137"/>
      <c r="E1550" s="137"/>
      <c r="F1550" s="137"/>
      <c r="G1550" s="137"/>
      <c r="H1550" s="137"/>
      <c r="I1550" s="137"/>
      <c r="J1550" s="137"/>
      <c r="K1550" s="137"/>
      <c r="L1550" s="137"/>
      <c r="M1550" s="137"/>
      <c r="N1550" s="137"/>
      <c r="O1550" s="137"/>
      <c r="P1550" s="137"/>
      <c r="Q1550" s="137"/>
      <c r="R1550" s="137"/>
      <c r="S1550" s="137"/>
      <c r="T1550" s="137"/>
      <c r="U1550" s="137"/>
      <c r="V1550" s="137"/>
      <c r="W1550" s="137"/>
      <c r="X1550" s="137"/>
      <c r="Y1550" s="137"/>
      <c r="Z1550" s="137"/>
      <c r="AA1550" s="137"/>
      <c r="AB1550" s="137"/>
    </row>
    <row r="1551" s="139" customFormat="1" spans="1:28">
      <c r="A1551" s="137"/>
      <c r="B1551" s="137"/>
      <c r="C1551" s="137"/>
      <c r="D1551" s="137"/>
      <c r="E1551" s="137"/>
      <c r="F1551" s="137"/>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row>
    <row r="1552" s="139" customFormat="1" spans="1:28">
      <c r="A1552" s="137"/>
      <c r="B1552" s="137"/>
      <c r="C1552" s="137"/>
      <c r="D1552" s="137"/>
      <c r="E1552" s="137"/>
      <c r="F1552" s="137"/>
      <c r="G1552" s="137"/>
      <c r="H1552" s="137"/>
      <c r="I1552" s="137"/>
      <c r="J1552" s="137"/>
      <c r="K1552" s="137"/>
      <c r="L1552" s="137"/>
      <c r="M1552" s="137"/>
      <c r="N1552" s="137"/>
      <c r="O1552" s="137"/>
      <c r="P1552" s="137"/>
      <c r="Q1552" s="137"/>
      <c r="R1552" s="137"/>
      <c r="S1552" s="137"/>
      <c r="T1552" s="137"/>
      <c r="U1552" s="137"/>
      <c r="V1552" s="137"/>
      <c r="W1552" s="137"/>
      <c r="X1552" s="137"/>
      <c r="Y1552" s="137"/>
      <c r="Z1552" s="137"/>
      <c r="AA1552" s="137"/>
      <c r="AB1552" s="137"/>
    </row>
    <row r="1553" s="139" customFormat="1" spans="1:28">
      <c r="A1553" s="137"/>
      <c r="B1553" s="137"/>
      <c r="C1553" s="137"/>
      <c r="D1553" s="137"/>
      <c r="E1553" s="137"/>
      <c r="F1553" s="137"/>
      <c r="G1553" s="137"/>
      <c r="H1553" s="137"/>
      <c r="I1553" s="137"/>
      <c r="J1553" s="137"/>
      <c r="K1553" s="137"/>
      <c r="L1553" s="137"/>
      <c r="M1553" s="137"/>
      <c r="N1553" s="137"/>
      <c r="O1553" s="137"/>
      <c r="P1553" s="137"/>
      <c r="Q1553" s="137"/>
      <c r="R1553" s="137"/>
      <c r="S1553" s="137"/>
      <c r="T1553" s="137"/>
      <c r="U1553" s="137"/>
      <c r="V1553" s="137"/>
      <c r="W1553" s="137"/>
      <c r="X1553" s="137"/>
      <c r="Y1553" s="137"/>
      <c r="Z1553" s="137"/>
      <c r="AA1553" s="137"/>
      <c r="AB1553" s="137"/>
    </row>
    <row r="1554" s="139" customFormat="1" spans="1:28">
      <c r="A1554" s="137"/>
      <c r="B1554" s="137"/>
      <c r="C1554" s="137"/>
      <c r="D1554" s="137"/>
      <c r="E1554" s="137"/>
      <c r="F1554" s="137"/>
      <c r="G1554" s="137"/>
      <c r="H1554" s="137"/>
      <c r="I1554" s="137"/>
      <c r="J1554" s="137"/>
      <c r="K1554" s="137"/>
      <c r="L1554" s="137"/>
      <c r="M1554" s="137"/>
      <c r="N1554" s="137"/>
      <c r="O1554" s="137"/>
      <c r="P1554" s="137"/>
      <c r="Q1554" s="137"/>
      <c r="R1554" s="137"/>
      <c r="S1554" s="137"/>
      <c r="T1554" s="137"/>
      <c r="U1554" s="137"/>
      <c r="V1554" s="137"/>
      <c r="W1554" s="137"/>
      <c r="X1554" s="137"/>
      <c r="Y1554" s="137"/>
      <c r="Z1554" s="137"/>
      <c r="AA1554" s="137"/>
      <c r="AB1554" s="137"/>
    </row>
    <row r="1555" s="139" customFormat="1" spans="1:28">
      <c r="A1555" s="137"/>
      <c r="B1555" s="137"/>
      <c r="C1555" s="137"/>
      <c r="D1555" s="137"/>
      <c r="E1555" s="137"/>
      <c r="F1555" s="137"/>
      <c r="G1555" s="137"/>
      <c r="H1555" s="137"/>
      <c r="I1555" s="137"/>
      <c r="J1555" s="137"/>
      <c r="K1555" s="137"/>
      <c r="L1555" s="137"/>
      <c r="M1555" s="137"/>
      <c r="N1555" s="137"/>
      <c r="O1555" s="137"/>
      <c r="P1555" s="137"/>
      <c r="Q1555" s="137"/>
      <c r="R1555" s="137"/>
      <c r="S1555" s="137"/>
      <c r="T1555" s="137"/>
      <c r="U1555" s="137"/>
      <c r="V1555" s="137"/>
      <c r="W1555" s="137"/>
      <c r="X1555" s="137"/>
      <c r="Y1555" s="137"/>
      <c r="Z1555" s="137"/>
      <c r="AA1555" s="137"/>
      <c r="AB1555" s="137"/>
    </row>
    <row r="1556" s="139" customFormat="1" spans="1:28">
      <c r="A1556" s="137"/>
      <c r="B1556" s="137"/>
      <c r="C1556" s="137"/>
      <c r="D1556" s="137"/>
      <c r="E1556" s="137"/>
      <c r="F1556" s="137"/>
      <c r="G1556" s="137"/>
      <c r="H1556" s="137"/>
      <c r="I1556" s="137"/>
      <c r="J1556" s="137"/>
      <c r="K1556" s="137"/>
      <c r="L1556" s="137"/>
      <c r="M1556" s="137"/>
      <c r="N1556" s="137"/>
      <c r="O1556" s="137"/>
      <c r="P1556" s="137"/>
      <c r="Q1556" s="137"/>
      <c r="R1556" s="137"/>
      <c r="S1556" s="137"/>
      <c r="T1556" s="137"/>
      <c r="U1556" s="137"/>
      <c r="V1556" s="137"/>
      <c r="W1556" s="137"/>
      <c r="X1556" s="137"/>
      <c r="Y1556" s="137"/>
      <c r="Z1556" s="137"/>
      <c r="AA1556" s="137"/>
      <c r="AB1556" s="137"/>
    </row>
    <row r="1557" s="139" customFormat="1" spans="1:28">
      <c r="A1557" s="137"/>
      <c r="B1557" s="137"/>
      <c r="C1557" s="137"/>
      <c r="D1557" s="137"/>
      <c r="E1557" s="137"/>
      <c r="F1557" s="137"/>
      <c r="G1557" s="137"/>
      <c r="H1557" s="137"/>
      <c r="I1557" s="137"/>
      <c r="J1557" s="137"/>
      <c r="K1557" s="137"/>
      <c r="L1557" s="137"/>
      <c r="M1557" s="137"/>
      <c r="N1557" s="137"/>
      <c r="O1557" s="137"/>
      <c r="P1557" s="137"/>
      <c r="Q1557" s="137"/>
      <c r="R1557" s="137"/>
      <c r="S1557" s="137"/>
      <c r="T1557" s="137"/>
      <c r="U1557" s="137"/>
      <c r="V1557" s="137"/>
      <c r="W1557" s="137"/>
      <c r="X1557" s="137"/>
      <c r="Y1557" s="137"/>
      <c r="Z1557" s="137"/>
      <c r="AA1557" s="137"/>
      <c r="AB1557" s="137"/>
    </row>
    <row r="1558" s="139" customFormat="1" spans="1:28">
      <c r="A1558" s="137"/>
      <c r="B1558" s="137"/>
      <c r="C1558" s="137"/>
      <c r="D1558" s="137"/>
      <c r="E1558" s="137"/>
      <c r="F1558" s="137"/>
      <c r="G1558" s="137"/>
      <c r="H1558" s="137"/>
      <c r="I1558" s="137"/>
      <c r="J1558" s="137"/>
      <c r="K1558" s="137"/>
      <c r="L1558" s="137"/>
      <c r="M1558" s="137"/>
      <c r="N1558" s="137"/>
      <c r="O1558" s="137"/>
      <c r="P1558" s="137"/>
      <c r="Q1558" s="137"/>
      <c r="R1558" s="137"/>
      <c r="S1558" s="137"/>
      <c r="T1558" s="137"/>
      <c r="U1558" s="137"/>
      <c r="V1558" s="137"/>
      <c r="W1558" s="137"/>
      <c r="X1558" s="137"/>
      <c r="Y1558" s="137"/>
      <c r="Z1558" s="137"/>
      <c r="AA1558" s="137"/>
      <c r="AB1558" s="137"/>
    </row>
    <row r="1559" s="139" customFormat="1" spans="1:28">
      <c r="A1559" s="137"/>
      <c r="B1559" s="137"/>
      <c r="C1559" s="137"/>
      <c r="D1559" s="137"/>
      <c r="E1559" s="137"/>
      <c r="F1559" s="137"/>
      <c r="G1559" s="137"/>
      <c r="H1559" s="137"/>
      <c r="I1559" s="137"/>
      <c r="J1559" s="137"/>
      <c r="K1559" s="137"/>
      <c r="L1559" s="137"/>
      <c r="M1559" s="137"/>
      <c r="N1559" s="137"/>
      <c r="O1559" s="137"/>
      <c r="P1559" s="137"/>
      <c r="Q1559" s="137"/>
      <c r="R1559" s="137"/>
      <c r="S1559" s="137"/>
      <c r="T1559" s="137"/>
      <c r="U1559" s="137"/>
      <c r="V1559" s="137"/>
      <c r="W1559" s="137"/>
      <c r="X1559" s="137"/>
      <c r="Y1559" s="137"/>
      <c r="Z1559" s="137"/>
      <c r="AA1559" s="137"/>
      <c r="AB1559" s="137"/>
    </row>
    <row r="1560" s="139" customFormat="1" spans="1:28">
      <c r="A1560" s="137"/>
      <c r="B1560" s="137"/>
      <c r="C1560" s="137"/>
      <c r="D1560" s="137"/>
      <c r="E1560" s="137"/>
      <c r="F1560" s="137"/>
      <c r="G1560" s="137"/>
      <c r="H1560" s="137"/>
      <c r="I1560" s="137"/>
      <c r="J1560" s="137"/>
      <c r="K1560" s="137"/>
      <c r="L1560" s="137"/>
      <c r="M1560" s="137"/>
      <c r="N1560" s="137"/>
      <c r="O1560" s="137"/>
      <c r="P1560" s="137"/>
      <c r="Q1560" s="137"/>
      <c r="R1560" s="137"/>
      <c r="S1560" s="137"/>
      <c r="T1560" s="137"/>
      <c r="U1560" s="137"/>
      <c r="V1560" s="137"/>
      <c r="W1560" s="137"/>
      <c r="X1560" s="137"/>
      <c r="Y1560" s="137"/>
      <c r="Z1560" s="137"/>
      <c r="AA1560" s="137"/>
      <c r="AB1560" s="137"/>
    </row>
    <row r="1561" s="139" customFormat="1" spans="1:28">
      <c r="A1561" s="137"/>
      <c r="B1561" s="137"/>
      <c r="C1561" s="137"/>
      <c r="D1561" s="137"/>
      <c r="E1561" s="137"/>
      <c r="F1561" s="137"/>
      <c r="G1561" s="137"/>
      <c r="H1561" s="137"/>
      <c r="I1561" s="137"/>
      <c r="J1561" s="137"/>
      <c r="K1561" s="137"/>
      <c r="L1561" s="137"/>
      <c r="M1561" s="137"/>
      <c r="N1561" s="137"/>
      <c r="O1561" s="137"/>
      <c r="P1561" s="137"/>
      <c r="Q1561" s="137"/>
      <c r="R1561" s="137"/>
      <c r="S1561" s="137"/>
      <c r="T1561" s="137"/>
      <c r="U1561" s="137"/>
      <c r="V1561" s="137"/>
      <c r="W1561" s="137"/>
      <c r="X1561" s="137"/>
      <c r="Y1561" s="137"/>
      <c r="Z1561" s="137"/>
      <c r="AA1561" s="137"/>
      <c r="AB1561" s="137"/>
    </row>
    <row r="1562" s="139" customFormat="1" spans="1:28">
      <c r="A1562" s="137"/>
      <c r="B1562" s="137"/>
      <c r="C1562" s="137"/>
      <c r="D1562" s="137"/>
      <c r="E1562" s="137"/>
      <c r="F1562" s="137"/>
      <c r="G1562" s="137"/>
      <c r="H1562" s="137"/>
      <c r="I1562" s="137"/>
      <c r="J1562" s="137"/>
      <c r="K1562" s="137"/>
      <c r="L1562" s="137"/>
      <c r="M1562" s="137"/>
      <c r="N1562" s="137"/>
      <c r="O1562" s="137"/>
      <c r="P1562" s="137"/>
      <c r="Q1562" s="137"/>
      <c r="R1562" s="137"/>
      <c r="S1562" s="137"/>
      <c r="T1562" s="137"/>
      <c r="U1562" s="137"/>
      <c r="V1562" s="137"/>
      <c r="W1562" s="137"/>
      <c r="X1562" s="137"/>
      <c r="Y1562" s="137"/>
      <c r="Z1562" s="137"/>
      <c r="AA1562" s="137"/>
      <c r="AB1562" s="137"/>
    </row>
    <row r="1563" s="139" customFormat="1" spans="1:28">
      <c r="A1563" s="137"/>
      <c r="B1563" s="137"/>
      <c r="C1563" s="137"/>
      <c r="D1563" s="137"/>
      <c r="E1563" s="137"/>
      <c r="F1563" s="137"/>
      <c r="G1563" s="137"/>
      <c r="H1563" s="137"/>
      <c r="I1563" s="137"/>
      <c r="J1563" s="137"/>
      <c r="K1563" s="137"/>
      <c r="L1563" s="137"/>
      <c r="M1563" s="137"/>
      <c r="N1563" s="137"/>
      <c r="O1563" s="137"/>
      <c r="P1563" s="137"/>
      <c r="Q1563" s="137"/>
      <c r="R1563" s="137"/>
      <c r="S1563" s="137"/>
      <c r="T1563" s="137"/>
      <c r="U1563" s="137"/>
      <c r="V1563" s="137"/>
      <c r="W1563" s="137"/>
      <c r="X1563" s="137"/>
      <c r="Y1563" s="137"/>
      <c r="Z1563" s="137"/>
      <c r="AA1563" s="137"/>
      <c r="AB1563" s="137"/>
    </row>
    <row r="1564" s="139" customFormat="1" spans="1:28">
      <c r="A1564" s="137"/>
      <c r="B1564" s="137"/>
      <c r="C1564" s="137"/>
      <c r="D1564" s="137"/>
      <c r="E1564" s="137"/>
      <c r="F1564" s="137"/>
      <c r="G1564" s="137"/>
      <c r="H1564" s="137"/>
      <c r="I1564" s="137"/>
      <c r="J1564" s="137"/>
      <c r="K1564" s="137"/>
      <c r="L1564" s="137"/>
      <c r="M1564" s="137"/>
      <c r="N1564" s="137"/>
      <c r="O1564" s="137"/>
      <c r="P1564" s="137"/>
      <c r="Q1564" s="137"/>
      <c r="R1564" s="137"/>
      <c r="S1564" s="137"/>
      <c r="T1564" s="137"/>
      <c r="U1564" s="137"/>
      <c r="V1564" s="137"/>
      <c r="W1564" s="137"/>
      <c r="X1564" s="137"/>
      <c r="Y1564" s="137"/>
      <c r="Z1564" s="137"/>
      <c r="AA1564" s="137"/>
      <c r="AB1564" s="137"/>
    </row>
    <row r="1565" s="139" customFormat="1" spans="1:28">
      <c r="A1565" s="137"/>
      <c r="B1565" s="137"/>
      <c r="C1565" s="137"/>
      <c r="D1565" s="137"/>
      <c r="E1565" s="137"/>
      <c r="F1565" s="137"/>
      <c r="G1565" s="137"/>
      <c r="H1565" s="137"/>
      <c r="I1565" s="137"/>
      <c r="J1565" s="137"/>
      <c r="K1565" s="137"/>
      <c r="L1565" s="137"/>
      <c r="M1565" s="137"/>
      <c r="N1565" s="137"/>
      <c r="O1565" s="137"/>
      <c r="P1565" s="137"/>
      <c r="Q1565" s="137"/>
      <c r="R1565" s="137"/>
      <c r="S1565" s="137"/>
      <c r="T1565" s="137"/>
      <c r="U1565" s="137"/>
      <c r="V1565" s="137"/>
      <c r="W1565" s="137"/>
      <c r="X1565" s="137"/>
      <c r="Y1565" s="137"/>
      <c r="Z1565" s="137"/>
      <c r="AA1565" s="137"/>
      <c r="AB1565" s="137"/>
    </row>
    <row r="1566" s="139" customFormat="1" spans="1:28">
      <c r="A1566" s="137"/>
      <c r="B1566" s="137"/>
      <c r="C1566" s="137"/>
      <c r="D1566" s="137"/>
      <c r="E1566" s="137"/>
      <c r="F1566" s="137"/>
      <c r="G1566" s="137"/>
      <c r="H1566" s="137"/>
      <c r="I1566" s="137"/>
      <c r="J1566" s="137"/>
      <c r="K1566" s="137"/>
      <c r="L1566" s="137"/>
      <c r="M1566" s="137"/>
      <c r="N1566" s="137"/>
      <c r="O1566" s="137"/>
      <c r="P1566" s="137"/>
      <c r="Q1566" s="137"/>
      <c r="R1566" s="137"/>
      <c r="S1566" s="137"/>
      <c r="T1566" s="137"/>
      <c r="U1566" s="137"/>
      <c r="V1566" s="137"/>
      <c r="W1566" s="137"/>
      <c r="X1566" s="137"/>
      <c r="Y1566" s="137"/>
      <c r="Z1566" s="137"/>
      <c r="AA1566" s="137"/>
      <c r="AB1566" s="137"/>
    </row>
    <row r="1567" s="139" customFormat="1" spans="1:28">
      <c r="A1567" s="137"/>
      <c r="B1567" s="137"/>
      <c r="C1567" s="137"/>
      <c r="D1567" s="137"/>
      <c r="E1567" s="137"/>
      <c r="F1567" s="137"/>
      <c r="G1567" s="137"/>
      <c r="H1567" s="137"/>
      <c r="I1567" s="137"/>
      <c r="J1567" s="137"/>
      <c r="K1567" s="137"/>
      <c r="L1567" s="137"/>
      <c r="M1567" s="137"/>
      <c r="N1567" s="137"/>
      <c r="O1567" s="137"/>
      <c r="P1567" s="137"/>
      <c r="Q1567" s="137"/>
      <c r="R1567" s="137"/>
      <c r="S1567" s="137"/>
      <c r="T1567" s="137"/>
      <c r="U1567" s="137"/>
      <c r="V1567" s="137"/>
      <c r="W1567" s="137"/>
      <c r="X1567" s="137"/>
      <c r="Y1567" s="137"/>
      <c r="Z1567" s="137"/>
      <c r="AA1567" s="137"/>
      <c r="AB1567" s="137"/>
    </row>
    <row r="1568" s="139" customFormat="1" spans="1:28">
      <c r="A1568" s="137"/>
      <c r="B1568" s="137"/>
      <c r="C1568" s="137"/>
      <c r="D1568" s="137"/>
      <c r="E1568" s="137"/>
      <c r="F1568" s="137"/>
      <c r="G1568" s="137"/>
      <c r="H1568" s="137"/>
      <c r="I1568" s="137"/>
      <c r="J1568" s="137"/>
      <c r="K1568" s="137"/>
      <c r="L1568" s="137"/>
      <c r="M1568" s="137"/>
      <c r="N1568" s="137"/>
      <c r="O1568" s="137"/>
      <c r="P1568" s="137"/>
      <c r="Q1568" s="137"/>
      <c r="R1568" s="137"/>
      <c r="S1568" s="137"/>
      <c r="T1568" s="137"/>
      <c r="U1568" s="137"/>
      <c r="V1568" s="137"/>
      <c r="W1568" s="137"/>
      <c r="X1568" s="137"/>
      <c r="Y1568" s="137"/>
      <c r="Z1568" s="137"/>
      <c r="AA1568" s="137"/>
      <c r="AB1568" s="137"/>
    </row>
    <row r="1569" s="139" customFormat="1" spans="1:28">
      <c r="A1569" s="137"/>
      <c r="B1569" s="137"/>
      <c r="C1569" s="137"/>
      <c r="D1569" s="137"/>
      <c r="E1569" s="137"/>
      <c r="F1569" s="137"/>
      <c r="G1569" s="137"/>
      <c r="H1569" s="137"/>
      <c r="I1569" s="137"/>
      <c r="J1569" s="137"/>
      <c r="K1569" s="137"/>
      <c r="L1569" s="137"/>
      <c r="M1569" s="137"/>
      <c r="N1569" s="137"/>
      <c r="O1569" s="137"/>
      <c r="P1569" s="137"/>
      <c r="Q1569" s="137"/>
      <c r="R1569" s="137"/>
      <c r="S1569" s="137"/>
      <c r="T1569" s="137"/>
      <c r="U1569" s="137"/>
      <c r="V1569" s="137"/>
      <c r="W1569" s="137"/>
      <c r="X1569" s="137"/>
      <c r="Y1569" s="137"/>
      <c r="Z1569" s="137"/>
      <c r="AA1569" s="137"/>
      <c r="AB1569" s="137"/>
    </row>
    <row r="1570" s="139" customFormat="1" spans="1:28">
      <c r="A1570" s="137"/>
      <c r="B1570" s="137"/>
      <c r="C1570" s="137"/>
      <c r="D1570" s="137"/>
      <c r="E1570" s="137"/>
      <c r="F1570" s="137"/>
      <c r="G1570" s="137"/>
      <c r="H1570" s="137"/>
      <c r="I1570" s="137"/>
      <c r="J1570" s="137"/>
      <c r="K1570" s="137"/>
      <c r="L1570" s="137"/>
      <c r="M1570" s="137"/>
      <c r="N1570" s="137"/>
      <c r="O1570" s="137"/>
      <c r="P1570" s="137"/>
      <c r="Q1570" s="137"/>
      <c r="R1570" s="137"/>
      <c r="S1570" s="137"/>
      <c r="T1570" s="137"/>
      <c r="U1570" s="137"/>
      <c r="V1570" s="137"/>
      <c r="W1570" s="137"/>
      <c r="X1570" s="137"/>
      <c r="Y1570" s="137"/>
      <c r="Z1570" s="137"/>
      <c r="AA1570" s="137"/>
      <c r="AB1570" s="137"/>
    </row>
    <row r="1571" s="139" customFormat="1" spans="1:28">
      <c r="A1571" s="137"/>
      <c r="B1571" s="137"/>
      <c r="C1571" s="137"/>
      <c r="D1571" s="137"/>
      <c r="E1571" s="137"/>
      <c r="F1571" s="137"/>
      <c r="G1571" s="137"/>
      <c r="H1571" s="137"/>
      <c r="I1571" s="137"/>
      <c r="J1571" s="137"/>
      <c r="K1571" s="137"/>
      <c r="L1571" s="137"/>
      <c r="M1571" s="137"/>
      <c r="N1571" s="137"/>
      <c r="O1571" s="137"/>
      <c r="P1571" s="137"/>
      <c r="Q1571" s="137"/>
      <c r="R1571" s="137"/>
      <c r="S1571" s="137"/>
      <c r="T1571" s="137"/>
      <c r="U1571" s="137"/>
      <c r="V1571" s="137"/>
      <c r="W1571" s="137"/>
      <c r="X1571" s="137"/>
      <c r="Y1571" s="137"/>
      <c r="Z1571" s="137"/>
      <c r="AA1571" s="137"/>
      <c r="AB1571" s="137"/>
    </row>
    <row r="1572" s="139" customFormat="1" spans="1:28">
      <c r="A1572" s="137"/>
      <c r="B1572" s="137"/>
      <c r="C1572" s="137"/>
      <c r="D1572" s="137"/>
      <c r="E1572" s="137"/>
      <c r="F1572" s="137"/>
      <c r="G1572" s="137"/>
      <c r="H1572" s="137"/>
      <c r="I1572" s="137"/>
      <c r="J1572" s="137"/>
      <c r="K1572" s="137"/>
      <c r="L1572" s="137"/>
      <c r="M1572" s="137"/>
      <c r="N1572" s="137"/>
      <c r="O1572" s="137"/>
      <c r="P1572" s="137"/>
      <c r="Q1572" s="137"/>
      <c r="R1572" s="137"/>
      <c r="S1572" s="137"/>
      <c r="T1572" s="137"/>
      <c r="U1572" s="137"/>
      <c r="V1572" s="137"/>
      <c r="W1572" s="137"/>
      <c r="X1572" s="137"/>
      <c r="Y1572" s="137"/>
      <c r="Z1572" s="137"/>
      <c r="AA1572" s="137"/>
      <c r="AB1572" s="137"/>
    </row>
    <row r="1573" s="139" customFormat="1" spans="1:28">
      <c r="A1573" s="137"/>
      <c r="B1573" s="137"/>
      <c r="C1573" s="137"/>
      <c r="D1573" s="137"/>
      <c r="E1573" s="137"/>
      <c r="F1573" s="137"/>
      <c r="G1573" s="137"/>
      <c r="H1573" s="137"/>
      <c r="I1573" s="137"/>
      <c r="J1573" s="137"/>
      <c r="K1573" s="137"/>
      <c r="L1573" s="137"/>
      <c r="M1573" s="137"/>
      <c r="N1573" s="137"/>
      <c r="O1573" s="137"/>
      <c r="P1573" s="137"/>
      <c r="Q1573" s="137"/>
      <c r="R1573" s="137"/>
      <c r="S1573" s="137"/>
      <c r="T1573" s="137"/>
      <c r="U1573" s="137"/>
      <c r="V1573" s="137"/>
      <c r="W1573" s="137"/>
      <c r="X1573" s="137"/>
      <c r="Y1573" s="137"/>
      <c r="Z1573" s="137"/>
      <c r="AA1573" s="137"/>
      <c r="AB1573" s="137"/>
    </row>
    <row r="1574" s="139" customFormat="1" spans="1:28">
      <c r="A1574" s="137"/>
      <c r="B1574" s="137"/>
      <c r="C1574" s="137"/>
      <c r="D1574" s="137"/>
      <c r="E1574" s="137"/>
      <c r="F1574" s="137"/>
      <c r="G1574" s="137"/>
      <c r="H1574" s="137"/>
      <c r="I1574" s="137"/>
      <c r="J1574" s="137"/>
      <c r="K1574" s="137"/>
      <c r="L1574" s="137"/>
      <c r="M1574" s="137"/>
      <c r="N1574" s="137"/>
      <c r="O1574" s="137"/>
      <c r="P1574" s="137"/>
      <c r="Q1574" s="137"/>
      <c r="R1574" s="137"/>
      <c r="S1574" s="137"/>
      <c r="T1574" s="137"/>
      <c r="U1574" s="137"/>
      <c r="V1574" s="137"/>
      <c r="W1574" s="137"/>
      <c r="X1574" s="137"/>
      <c r="Y1574" s="137"/>
      <c r="Z1574" s="137"/>
      <c r="AA1574" s="137"/>
      <c r="AB1574" s="137"/>
    </row>
    <row r="1575" s="139" customFormat="1" spans="1:28">
      <c r="A1575" s="137"/>
      <c r="B1575" s="137"/>
      <c r="C1575" s="137"/>
      <c r="D1575" s="137"/>
      <c r="E1575" s="137"/>
      <c r="F1575" s="137"/>
      <c r="G1575" s="137"/>
      <c r="H1575" s="137"/>
      <c r="I1575" s="137"/>
      <c r="J1575" s="137"/>
      <c r="K1575" s="137"/>
      <c r="L1575" s="137"/>
      <c r="M1575" s="137"/>
      <c r="N1575" s="137"/>
      <c r="O1575" s="137"/>
      <c r="P1575" s="137"/>
      <c r="Q1575" s="137"/>
      <c r="R1575" s="137"/>
      <c r="S1575" s="137"/>
      <c r="T1575" s="137"/>
      <c r="U1575" s="137"/>
      <c r="V1575" s="137"/>
      <c r="W1575" s="137"/>
      <c r="X1575" s="137"/>
      <c r="Y1575" s="137"/>
      <c r="Z1575" s="137"/>
      <c r="AA1575" s="137"/>
      <c r="AB1575" s="137"/>
    </row>
    <row r="1576" s="139" customFormat="1" spans="1:28">
      <c r="A1576" s="137"/>
      <c r="B1576" s="137"/>
      <c r="C1576" s="137"/>
      <c r="D1576" s="137"/>
      <c r="E1576" s="137"/>
      <c r="F1576" s="137"/>
      <c r="G1576" s="137"/>
      <c r="H1576" s="137"/>
      <c r="I1576" s="137"/>
      <c r="J1576" s="137"/>
      <c r="K1576" s="137"/>
      <c r="L1576" s="137"/>
      <c r="M1576" s="137"/>
      <c r="N1576" s="137"/>
      <c r="O1576" s="137"/>
      <c r="P1576" s="137"/>
      <c r="Q1576" s="137"/>
      <c r="R1576" s="137"/>
      <c r="S1576" s="137"/>
      <c r="T1576" s="137"/>
      <c r="U1576" s="137"/>
      <c r="V1576" s="137"/>
      <c r="W1576" s="137"/>
      <c r="X1576" s="137"/>
      <c r="Y1576" s="137"/>
      <c r="Z1576" s="137"/>
      <c r="AA1576" s="137"/>
      <c r="AB1576" s="137"/>
    </row>
    <row r="1577" s="139" customFormat="1" spans="1:28">
      <c r="A1577" s="137"/>
      <c r="B1577" s="137"/>
      <c r="C1577" s="137"/>
      <c r="D1577" s="137"/>
      <c r="E1577" s="137"/>
      <c r="F1577" s="137"/>
      <c r="G1577" s="137"/>
      <c r="H1577" s="137"/>
      <c r="I1577" s="137"/>
      <c r="J1577" s="137"/>
      <c r="K1577" s="137"/>
      <c r="L1577" s="137"/>
      <c r="M1577" s="137"/>
      <c r="N1577" s="137"/>
      <c r="O1577" s="137"/>
      <c r="P1577" s="137"/>
      <c r="Q1577" s="137"/>
      <c r="R1577" s="137"/>
      <c r="S1577" s="137"/>
      <c r="T1577" s="137"/>
      <c r="U1577" s="137"/>
      <c r="V1577" s="137"/>
      <c r="W1577" s="137"/>
      <c r="X1577" s="137"/>
      <c r="Y1577" s="137"/>
      <c r="Z1577" s="137"/>
      <c r="AA1577" s="137"/>
      <c r="AB1577" s="137"/>
    </row>
    <row r="1578" s="139" customFormat="1" spans="1:28">
      <c r="A1578" s="137"/>
      <c r="B1578" s="137"/>
      <c r="C1578" s="137"/>
      <c r="D1578" s="137"/>
      <c r="E1578" s="137"/>
      <c r="F1578" s="137"/>
      <c r="G1578" s="137"/>
      <c r="H1578" s="137"/>
      <c r="I1578" s="137"/>
      <c r="J1578" s="137"/>
      <c r="K1578" s="137"/>
      <c r="L1578" s="137"/>
      <c r="M1578" s="137"/>
      <c r="N1578" s="137"/>
      <c r="O1578" s="137"/>
      <c r="P1578" s="137"/>
      <c r="Q1578" s="137"/>
      <c r="R1578" s="137"/>
      <c r="S1578" s="137"/>
      <c r="T1578" s="137"/>
      <c r="U1578" s="137"/>
      <c r="V1578" s="137"/>
      <c r="W1578" s="137"/>
      <c r="X1578" s="137"/>
      <c r="Y1578" s="137"/>
      <c r="Z1578" s="137"/>
      <c r="AA1578" s="137"/>
      <c r="AB1578" s="137"/>
    </row>
    <row r="1579" s="139" customFormat="1" spans="1:28">
      <c r="A1579" s="137"/>
      <c r="B1579" s="137"/>
      <c r="C1579" s="137"/>
      <c r="D1579" s="137"/>
      <c r="E1579" s="137"/>
      <c r="F1579" s="137"/>
      <c r="G1579" s="137"/>
      <c r="H1579" s="137"/>
      <c r="I1579" s="137"/>
      <c r="J1579" s="137"/>
      <c r="K1579" s="137"/>
      <c r="L1579" s="137"/>
      <c r="M1579" s="137"/>
      <c r="N1579" s="137"/>
      <c r="O1579" s="137"/>
      <c r="P1579" s="137"/>
      <c r="Q1579" s="137"/>
      <c r="R1579" s="137"/>
      <c r="S1579" s="137"/>
      <c r="T1579" s="137"/>
      <c r="U1579" s="137"/>
      <c r="V1579" s="137"/>
      <c r="W1579" s="137"/>
      <c r="X1579" s="137"/>
      <c r="Y1579" s="137"/>
      <c r="Z1579" s="137"/>
      <c r="AA1579" s="137"/>
      <c r="AB1579" s="137"/>
    </row>
    <row r="1580" s="139" customFormat="1" spans="1:28">
      <c r="A1580" s="137"/>
      <c r="B1580" s="137"/>
      <c r="C1580" s="137"/>
      <c r="D1580" s="137"/>
      <c r="E1580" s="137"/>
      <c r="F1580" s="137"/>
      <c r="G1580" s="137"/>
      <c r="H1580" s="137"/>
      <c r="I1580" s="137"/>
      <c r="J1580" s="137"/>
      <c r="K1580" s="137"/>
      <c r="L1580" s="137"/>
      <c r="M1580" s="137"/>
      <c r="N1580" s="137"/>
      <c r="O1580" s="137"/>
      <c r="P1580" s="137"/>
      <c r="Q1580" s="137"/>
      <c r="R1580" s="137"/>
      <c r="S1580" s="137"/>
      <c r="T1580" s="137"/>
      <c r="U1580" s="137"/>
      <c r="V1580" s="137"/>
      <c r="W1580" s="137"/>
      <c r="X1580" s="137"/>
      <c r="Y1580" s="137"/>
      <c r="Z1580" s="137"/>
      <c r="AA1580" s="137"/>
      <c r="AB1580" s="137"/>
    </row>
    <row r="1581" s="139" customFormat="1" spans="1:28">
      <c r="A1581" s="137"/>
      <c r="B1581" s="137"/>
      <c r="C1581" s="137"/>
      <c r="D1581" s="137"/>
      <c r="E1581" s="137"/>
      <c r="F1581" s="137"/>
      <c r="G1581" s="137"/>
      <c r="H1581" s="137"/>
      <c r="I1581" s="137"/>
      <c r="J1581" s="137"/>
      <c r="K1581" s="137"/>
      <c r="L1581" s="137"/>
      <c r="M1581" s="137"/>
      <c r="N1581" s="137"/>
      <c r="O1581" s="137"/>
      <c r="P1581" s="137"/>
      <c r="Q1581" s="137"/>
      <c r="R1581" s="137"/>
      <c r="S1581" s="137"/>
      <c r="T1581" s="137"/>
      <c r="U1581" s="137"/>
      <c r="V1581" s="137"/>
      <c r="W1581" s="137"/>
      <c r="X1581" s="137"/>
      <c r="Y1581" s="137"/>
      <c r="Z1581" s="137"/>
      <c r="AA1581" s="137"/>
      <c r="AB1581" s="137"/>
    </row>
    <row r="1582" s="139" customFormat="1" spans="1:28">
      <c r="A1582" s="137"/>
      <c r="B1582" s="137"/>
      <c r="C1582" s="137"/>
      <c r="D1582" s="137"/>
      <c r="E1582" s="137"/>
      <c r="F1582" s="137"/>
      <c r="G1582" s="137"/>
      <c r="H1582" s="137"/>
      <c r="I1582" s="137"/>
      <c r="J1582" s="137"/>
      <c r="K1582" s="137"/>
      <c r="L1582" s="137"/>
      <c r="M1582" s="137"/>
      <c r="N1582" s="137"/>
      <c r="O1582" s="137"/>
      <c r="P1582" s="137"/>
      <c r="Q1582" s="137"/>
      <c r="R1582" s="137"/>
      <c r="S1582" s="137"/>
      <c r="T1582" s="137"/>
      <c r="U1582" s="137"/>
      <c r="V1582" s="137"/>
      <c r="W1582" s="137"/>
      <c r="X1582" s="137"/>
      <c r="Y1582" s="137"/>
      <c r="Z1582" s="137"/>
      <c r="AA1582" s="137"/>
      <c r="AB1582" s="137"/>
    </row>
    <row r="1583" s="139" customFormat="1" spans="1:28">
      <c r="A1583" s="137"/>
      <c r="B1583" s="137"/>
      <c r="C1583" s="137"/>
      <c r="D1583" s="137"/>
      <c r="E1583" s="137"/>
      <c r="F1583" s="137"/>
      <c r="G1583" s="137"/>
      <c r="H1583" s="137"/>
      <c r="I1583" s="137"/>
      <c r="J1583" s="137"/>
      <c r="K1583" s="137"/>
      <c r="L1583" s="137"/>
      <c r="M1583" s="137"/>
      <c r="N1583" s="137"/>
      <c r="O1583" s="137"/>
      <c r="P1583" s="137"/>
      <c r="Q1583" s="137"/>
      <c r="R1583" s="137"/>
      <c r="S1583" s="137"/>
      <c r="T1583" s="137"/>
      <c r="U1583" s="137"/>
      <c r="V1583" s="137"/>
      <c r="W1583" s="137"/>
      <c r="X1583" s="137"/>
      <c r="Y1583" s="137"/>
      <c r="Z1583" s="137"/>
      <c r="AA1583" s="137"/>
      <c r="AB1583" s="137"/>
    </row>
    <row r="1584" s="139" customFormat="1" spans="1:28">
      <c r="A1584" s="137"/>
      <c r="B1584" s="137"/>
      <c r="C1584" s="137"/>
      <c r="D1584" s="137"/>
      <c r="E1584" s="137"/>
      <c r="F1584" s="137"/>
      <c r="G1584" s="137"/>
      <c r="H1584" s="137"/>
      <c r="I1584" s="137"/>
      <c r="J1584" s="137"/>
      <c r="K1584" s="137"/>
      <c r="L1584" s="137"/>
      <c r="M1584" s="137"/>
      <c r="N1584" s="137"/>
      <c r="O1584" s="137"/>
      <c r="P1584" s="137"/>
      <c r="Q1584" s="137"/>
      <c r="R1584" s="137"/>
      <c r="S1584" s="137"/>
      <c r="T1584" s="137"/>
      <c r="U1584" s="137"/>
      <c r="V1584" s="137"/>
      <c r="W1584" s="137"/>
      <c r="X1584" s="137"/>
      <c r="Y1584" s="137"/>
      <c r="Z1584" s="137"/>
      <c r="AA1584" s="137"/>
      <c r="AB1584" s="137"/>
    </row>
    <row r="1585" s="139" customFormat="1" spans="1:28">
      <c r="A1585" s="137"/>
      <c r="B1585" s="137"/>
      <c r="C1585" s="137"/>
      <c r="D1585" s="137"/>
      <c r="E1585" s="137"/>
      <c r="F1585" s="137"/>
      <c r="G1585" s="137"/>
      <c r="H1585" s="137"/>
      <c r="I1585" s="137"/>
      <c r="J1585" s="137"/>
      <c r="K1585" s="137"/>
      <c r="L1585" s="137"/>
      <c r="M1585" s="137"/>
      <c r="N1585" s="137"/>
      <c r="O1585" s="137"/>
      <c r="P1585" s="137"/>
      <c r="Q1585" s="137"/>
      <c r="R1585" s="137"/>
      <c r="S1585" s="137"/>
      <c r="T1585" s="137"/>
      <c r="U1585" s="137"/>
      <c r="V1585" s="137"/>
      <c r="W1585" s="137"/>
      <c r="X1585" s="137"/>
      <c r="Y1585" s="137"/>
      <c r="Z1585" s="137"/>
      <c r="AA1585" s="137"/>
      <c r="AB1585" s="137"/>
    </row>
    <row r="1586" s="139" customFormat="1" spans="1:28">
      <c r="A1586" s="137"/>
      <c r="B1586" s="137"/>
      <c r="C1586" s="137"/>
      <c r="D1586" s="137"/>
      <c r="E1586" s="137"/>
      <c r="F1586" s="137"/>
      <c r="G1586" s="137"/>
      <c r="H1586" s="137"/>
      <c r="I1586" s="137"/>
      <c r="J1586" s="137"/>
      <c r="K1586" s="137"/>
      <c r="L1586" s="137"/>
      <c r="M1586" s="137"/>
      <c r="N1586" s="137"/>
      <c r="O1586" s="137"/>
      <c r="P1586" s="137"/>
      <c r="Q1586" s="137"/>
      <c r="R1586" s="137"/>
      <c r="S1586" s="137"/>
      <c r="T1586" s="137"/>
      <c r="U1586" s="137"/>
      <c r="V1586" s="137"/>
      <c r="W1586" s="137"/>
      <c r="X1586" s="137"/>
      <c r="Y1586" s="137"/>
      <c r="Z1586" s="137"/>
      <c r="AA1586" s="137"/>
      <c r="AB1586" s="137"/>
    </row>
    <row r="1587" s="139" customFormat="1" spans="1:28">
      <c r="A1587" s="137"/>
      <c r="B1587" s="137"/>
      <c r="C1587" s="137"/>
      <c r="D1587" s="137"/>
      <c r="E1587" s="137"/>
      <c r="F1587" s="137"/>
      <c r="G1587" s="137"/>
      <c r="H1587" s="137"/>
      <c r="I1587" s="137"/>
      <c r="J1587" s="137"/>
      <c r="K1587" s="137"/>
      <c r="L1587" s="137"/>
      <c r="M1587" s="137"/>
      <c r="N1587" s="137"/>
      <c r="O1587" s="137"/>
      <c r="P1587" s="137"/>
      <c r="Q1587" s="137"/>
      <c r="R1587" s="137"/>
      <c r="S1587" s="137"/>
      <c r="T1587" s="137"/>
      <c r="U1587" s="137"/>
      <c r="V1587" s="137"/>
      <c r="W1587" s="137"/>
      <c r="X1587" s="137"/>
      <c r="Y1587" s="137"/>
      <c r="Z1587" s="137"/>
      <c r="AA1587" s="137"/>
      <c r="AB1587" s="137"/>
    </row>
    <row r="1588" s="139" customFormat="1" spans="1:28">
      <c r="A1588" s="137"/>
      <c r="B1588" s="137"/>
      <c r="C1588" s="137"/>
      <c r="D1588" s="137"/>
      <c r="E1588" s="137"/>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row>
    <row r="1589" s="139" customFormat="1" spans="1:28">
      <c r="A1589" s="137"/>
      <c r="B1589" s="137"/>
      <c r="C1589" s="137"/>
      <c r="D1589" s="137"/>
      <c r="E1589" s="137"/>
      <c r="F1589" s="137"/>
      <c r="G1589" s="137"/>
      <c r="H1589" s="137"/>
      <c r="I1589" s="137"/>
      <c r="J1589" s="137"/>
      <c r="K1589" s="137"/>
      <c r="L1589" s="137"/>
      <c r="M1589" s="137"/>
      <c r="N1589" s="137"/>
      <c r="O1589" s="137"/>
      <c r="P1589" s="137"/>
      <c r="Q1589" s="137"/>
      <c r="R1589" s="137"/>
      <c r="S1589" s="137"/>
      <c r="T1589" s="137"/>
      <c r="U1589" s="137"/>
      <c r="V1589" s="137"/>
      <c r="W1589" s="137"/>
      <c r="X1589" s="137"/>
      <c r="Y1589" s="137"/>
      <c r="Z1589" s="137"/>
      <c r="AA1589" s="137"/>
      <c r="AB1589" s="137"/>
    </row>
    <row r="1590" s="139" customFormat="1" spans="1:28">
      <c r="A1590" s="137"/>
      <c r="B1590" s="137"/>
      <c r="C1590" s="137"/>
      <c r="D1590" s="137"/>
      <c r="E1590" s="137"/>
      <c r="F1590" s="137"/>
      <c r="G1590" s="137"/>
      <c r="H1590" s="137"/>
      <c r="I1590" s="137"/>
      <c r="J1590" s="137"/>
      <c r="K1590" s="137"/>
      <c r="L1590" s="137"/>
      <c r="M1590" s="137"/>
      <c r="N1590" s="137"/>
      <c r="O1590" s="137"/>
      <c r="P1590" s="137"/>
      <c r="Q1590" s="137"/>
      <c r="R1590" s="137"/>
      <c r="S1590" s="137"/>
      <c r="T1590" s="137"/>
      <c r="U1590" s="137"/>
      <c r="V1590" s="137"/>
      <c r="W1590" s="137"/>
      <c r="X1590" s="137"/>
      <c r="Y1590" s="137"/>
      <c r="Z1590" s="137"/>
      <c r="AA1590" s="137"/>
      <c r="AB1590" s="137"/>
    </row>
    <row r="1591" s="139" customFormat="1" spans="1:28">
      <c r="A1591" s="137"/>
      <c r="B1591" s="137"/>
      <c r="C1591" s="137"/>
      <c r="D1591" s="137"/>
      <c r="E1591" s="137"/>
      <c r="F1591" s="137"/>
      <c r="G1591" s="137"/>
      <c r="H1591" s="137"/>
      <c r="I1591" s="137"/>
      <c r="J1591" s="137"/>
      <c r="K1591" s="137"/>
      <c r="L1591" s="137"/>
      <c r="M1591" s="137"/>
      <c r="N1591" s="137"/>
      <c r="O1591" s="137"/>
      <c r="P1591" s="137"/>
      <c r="Q1591" s="137"/>
      <c r="R1591" s="137"/>
      <c r="S1591" s="137"/>
      <c r="T1591" s="137"/>
      <c r="U1591" s="137"/>
      <c r="V1591" s="137"/>
      <c r="W1591" s="137"/>
      <c r="X1591" s="137"/>
      <c r="Y1591" s="137"/>
      <c r="Z1591" s="137"/>
      <c r="AA1591" s="137"/>
      <c r="AB1591" s="137"/>
    </row>
    <row r="1592" s="139" customFormat="1" spans="1:28">
      <c r="A1592" s="137"/>
      <c r="B1592" s="137"/>
      <c r="C1592" s="137"/>
      <c r="D1592" s="137"/>
      <c r="E1592" s="137"/>
      <c r="F1592" s="137"/>
      <c r="G1592" s="137"/>
      <c r="H1592" s="137"/>
      <c r="I1592" s="137"/>
      <c r="J1592" s="137"/>
      <c r="K1592" s="137"/>
      <c r="L1592" s="137"/>
      <c r="M1592" s="137"/>
      <c r="N1592" s="137"/>
      <c r="O1592" s="137"/>
      <c r="P1592" s="137"/>
      <c r="Q1592" s="137"/>
      <c r="R1592" s="137"/>
      <c r="S1592" s="137"/>
      <c r="T1592" s="137"/>
      <c r="U1592" s="137"/>
      <c r="V1592" s="137"/>
      <c r="W1592" s="137"/>
      <c r="X1592" s="137"/>
      <c r="Y1592" s="137"/>
      <c r="Z1592" s="137"/>
      <c r="AA1592" s="137"/>
      <c r="AB1592" s="137"/>
    </row>
    <row r="1593" s="139" customFormat="1" spans="1:28">
      <c r="A1593" s="137"/>
      <c r="B1593" s="137"/>
      <c r="C1593" s="137"/>
      <c r="D1593" s="137"/>
      <c r="E1593" s="137"/>
      <c r="F1593" s="137"/>
      <c r="G1593" s="137"/>
      <c r="H1593" s="137"/>
      <c r="I1593" s="137"/>
      <c r="J1593" s="137"/>
      <c r="K1593" s="137"/>
      <c r="L1593" s="137"/>
      <c r="M1593" s="137"/>
      <c r="N1593" s="137"/>
      <c r="O1593" s="137"/>
      <c r="P1593" s="137"/>
      <c r="Q1593" s="137"/>
      <c r="R1593" s="137"/>
      <c r="S1593" s="137"/>
      <c r="T1593" s="137"/>
      <c r="U1593" s="137"/>
      <c r="V1593" s="137"/>
      <c r="W1593" s="137"/>
      <c r="X1593" s="137"/>
      <c r="Y1593" s="137"/>
      <c r="Z1593" s="137"/>
      <c r="AA1593" s="137"/>
      <c r="AB1593" s="137"/>
    </row>
    <row r="1594" s="139" customFormat="1" spans="1:28">
      <c r="A1594" s="137"/>
      <c r="B1594" s="137"/>
      <c r="C1594" s="137"/>
      <c r="D1594" s="137"/>
      <c r="E1594" s="137"/>
      <c r="F1594" s="137"/>
      <c r="G1594" s="137"/>
      <c r="H1594" s="137"/>
      <c r="I1594" s="137"/>
      <c r="J1594" s="137"/>
      <c r="K1594" s="137"/>
      <c r="L1594" s="137"/>
      <c r="M1594" s="137"/>
      <c r="N1594" s="137"/>
      <c r="O1594" s="137"/>
      <c r="P1594" s="137"/>
      <c r="Q1594" s="137"/>
      <c r="R1594" s="137"/>
      <c r="S1594" s="137"/>
      <c r="T1594" s="137"/>
      <c r="U1594" s="137"/>
      <c r="V1594" s="137"/>
      <c r="W1594" s="137"/>
      <c r="X1594" s="137"/>
      <c r="Y1594" s="137"/>
      <c r="Z1594" s="137"/>
      <c r="AA1594" s="137"/>
      <c r="AB1594" s="137"/>
    </row>
    <row r="1595" s="139" customFormat="1" spans="1:28">
      <c r="A1595" s="137"/>
      <c r="B1595" s="137"/>
      <c r="C1595" s="137"/>
      <c r="D1595" s="137"/>
      <c r="E1595" s="137"/>
      <c r="F1595" s="137"/>
      <c r="G1595" s="137"/>
      <c r="H1595" s="137"/>
      <c r="I1595" s="137"/>
      <c r="J1595" s="137"/>
      <c r="K1595" s="137"/>
      <c r="L1595" s="137"/>
      <c r="M1595" s="137"/>
      <c r="N1595" s="137"/>
      <c r="O1595" s="137"/>
      <c r="P1595" s="137"/>
      <c r="Q1595" s="137"/>
      <c r="R1595" s="137"/>
      <c r="S1595" s="137"/>
      <c r="T1595" s="137"/>
      <c r="U1595" s="137"/>
      <c r="V1595" s="137"/>
      <c r="W1595" s="137"/>
      <c r="X1595" s="137"/>
      <c r="Y1595" s="137"/>
      <c r="Z1595" s="137"/>
      <c r="AA1595" s="137"/>
      <c r="AB1595" s="137"/>
    </row>
    <row r="1596" s="139" customFormat="1" spans="1:28">
      <c r="A1596" s="137"/>
      <c r="B1596" s="137"/>
      <c r="C1596" s="137"/>
      <c r="D1596" s="137"/>
      <c r="E1596" s="137"/>
      <c r="F1596" s="137"/>
      <c r="G1596" s="137"/>
      <c r="H1596" s="137"/>
      <c r="I1596" s="137"/>
      <c r="J1596" s="137"/>
      <c r="K1596" s="137"/>
      <c r="L1596" s="137"/>
      <c r="M1596" s="137"/>
      <c r="N1596" s="137"/>
      <c r="O1596" s="137"/>
      <c r="P1596" s="137"/>
      <c r="Q1596" s="137"/>
      <c r="R1596" s="137"/>
      <c r="S1596" s="137"/>
      <c r="T1596" s="137"/>
      <c r="U1596" s="137"/>
      <c r="V1596" s="137"/>
      <c r="W1596" s="137"/>
      <c r="X1596" s="137"/>
      <c r="Y1596" s="137"/>
      <c r="Z1596" s="137"/>
      <c r="AA1596" s="137"/>
      <c r="AB1596" s="137"/>
    </row>
    <row r="1597" s="139" customFormat="1" spans="1:28">
      <c r="A1597" s="137"/>
      <c r="B1597" s="137"/>
      <c r="C1597" s="137"/>
      <c r="D1597" s="137"/>
      <c r="E1597" s="137"/>
      <c r="F1597" s="137"/>
      <c r="G1597" s="137"/>
      <c r="H1597" s="137"/>
      <c r="I1597" s="137"/>
      <c r="J1597" s="137"/>
      <c r="K1597" s="137"/>
      <c r="L1597" s="137"/>
      <c r="M1597" s="137"/>
      <c r="N1597" s="137"/>
      <c r="O1597" s="137"/>
      <c r="P1597" s="137"/>
      <c r="Q1597" s="137"/>
      <c r="R1597" s="137"/>
      <c r="S1597" s="137"/>
      <c r="T1597" s="137"/>
      <c r="U1597" s="137"/>
      <c r="V1597" s="137"/>
      <c r="W1597" s="137"/>
      <c r="X1597" s="137"/>
      <c r="Y1597" s="137"/>
      <c r="Z1597" s="137"/>
      <c r="AA1597" s="137"/>
      <c r="AB1597" s="137"/>
    </row>
    <row r="1598" s="139" customFormat="1" spans="1:28">
      <c r="A1598" s="137"/>
      <c r="B1598" s="137"/>
      <c r="C1598" s="137"/>
      <c r="D1598" s="137"/>
      <c r="E1598" s="137"/>
      <c r="F1598" s="137"/>
      <c r="G1598" s="137"/>
      <c r="H1598" s="137"/>
      <c r="I1598" s="137"/>
      <c r="J1598" s="137"/>
      <c r="K1598" s="137"/>
      <c r="L1598" s="137"/>
      <c r="M1598" s="137"/>
      <c r="N1598" s="137"/>
      <c r="O1598" s="137"/>
      <c r="P1598" s="137"/>
      <c r="Q1598" s="137"/>
      <c r="R1598" s="137"/>
      <c r="S1598" s="137"/>
      <c r="T1598" s="137"/>
      <c r="U1598" s="137"/>
      <c r="V1598" s="137"/>
      <c r="W1598" s="137"/>
      <c r="X1598" s="137"/>
      <c r="Y1598" s="137"/>
      <c r="Z1598" s="137"/>
      <c r="AA1598" s="137"/>
      <c r="AB1598" s="137"/>
    </row>
    <row r="1599" s="139" customFormat="1" spans="1:28">
      <c r="A1599" s="137"/>
      <c r="B1599" s="137"/>
      <c r="C1599" s="137"/>
      <c r="D1599" s="137"/>
      <c r="E1599" s="137"/>
      <c r="F1599" s="137"/>
      <c r="G1599" s="137"/>
      <c r="H1599" s="137"/>
      <c r="I1599" s="137"/>
      <c r="J1599" s="137"/>
      <c r="K1599" s="137"/>
      <c r="L1599" s="137"/>
      <c r="M1599" s="137"/>
      <c r="N1599" s="137"/>
      <c r="O1599" s="137"/>
      <c r="P1599" s="137"/>
      <c r="Q1599" s="137"/>
      <c r="R1599" s="137"/>
      <c r="S1599" s="137"/>
      <c r="T1599" s="137"/>
      <c r="U1599" s="137"/>
      <c r="V1599" s="137"/>
      <c r="W1599" s="137"/>
      <c r="X1599" s="137"/>
      <c r="Y1599" s="137"/>
      <c r="Z1599" s="137"/>
      <c r="AA1599" s="137"/>
      <c r="AB1599" s="137"/>
    </row>
    <row r="1600" s="139" customFormat="1" spans="1:28">
      <c r="A1600" s="137"/>
      <c r="B1600" s="137"/>
      <c r="C1600" s="137"/>
      <c r="D1600" s="137"/>
      <c r="E1600" s="137"/>
      <c r="F1600" s="137"/>
      <c r="G1600" s="137"/>
      <c r="H1600" s="137"/>
      <c r="I1600" s="137"/>
      <c r="J1600" s="137"/>
      <c r="K1600" s="137"/>
      <c r="L1600" s="137"/>
      <c r="M1600" s="137"/>
      <c r="N1600" s="137"/>
      <c r="O1600" s="137"/>
      <c r="P1600" s="137"/>
      <c r="Q1600" s="137"/>
      <c r="R1600" s="137"/>
      <c r="S1600" s="137"/>
      <c r="T1600" s="137"/>
      <c r="U1600" s="137"/>
      <c r="V1600" s="137"/>
      <c r="W1600" s="137"/>
      <c r="X1600" s="137"/>
      <c r="Y1600" s="137"/>
      <c r="Z1600" s="137"/>
      <c r="AA1600" s="137"/>
      <c r="AB1600" s="137"/>
    </row>
    <row r="1601" s="139" customFormat="1" spans="1:28">
      <c r="A1601" s="137"/>
      <c r="B1601" s="137"/>
      <c r="C1601" s="137"/>
      <c r="D1601" s="137"/>
      <c r="E1601" s="137"/>
      <c r="F1601" s="137"/>
      <c r="G1601" s="137"/>
      <c r="H1601" s="137"/>
      <c r="I1601" s="137"/>
      <c r="J1601" s="137"/>
      <c r="K1601" s="137"/>
      <c r="L1601" s="137"/>
      <c r="M1601" s="137"/>
      <c r="N1601" s="137"/>
      <c r="O1601" s="137"/>
      <c r="P1601" s="137"/>
      <c r="Q1601" s="137"/>
      <c r="R1601" s="137"/>
      <c r="S1601" s="137"/>
      <c r="T1601" s="137"/>
      <c r="U1601" s="137"/>
      <c r="V1601" s="137"/>
      <c r="W1601" s="137"/>
      <c r="X1601" s="137"/>
      <c r="Y1601" s="137"/>
      <c r="Z1601" s="137"/>
      <c r="AA1601" s="137"/>
      <c r="AB1601" s="137"/>
    </row>
    <row r="1602" s="139" customFormat="1" spans="1:28">
      <c r="A1602" s="137"/>
      <c r="B1602" s="137"/>
      <c r="C1602" s="137"/>
      <c r="D1602" s="137"/>
      <c r="E1602" s="137"/>
      <c r="F1602" s="137"/>
      <c r="G1602" s="137"/>
      <c r="H1602" s="137"/>
      <c r="I1602" s="137"/>
      <c r="J1602" s="137"/>
      <c r="K1602" s="137"/>
      <c r="L1602" s="137"/>
      <c r="M1602" s="137"/>
      <c r="N1602" s="137"/>
      <c r="O1602" s="137"/>
      <c r="P1602" s="137"/>
      <c r="Q1602" s="137"/>
      <c r="R1602" s="137"/>
      <c r="S1602" s="137"/>
      <c r="T1602" s="137"/>
      <c r="U1602" s="137"/>
      <c r="V1602" s="137"/>
      <c r="W1602" s="137"/>
      <c r="X1602" s="137"/>
      <c r="Y1602" s="137"/>
      <c r="Z1602" s="137"/>
      <c r="AA1602" s="137"/>
      <c r="AB1602" s="137"/>
    </row>
    <row r="1603" s="139" customFormat="1" spans="1:28">
      <c r="A1603" s="137"/>
      <c r="B1603" s="137"/>
      <c r="C1603" s="137"/>
      <c r="D1603" s="137"/>
      <c r="E1603" s="137"/>
      <c r="F1603" s="137"/>
      <c r="G1603" s="137"/>
      <c r="H1603" s="137"/>
      <c r="I1603" s="137"/>
      <c r="J1603" s="137"/>
      <c r="K1603" s="137"/>
      <c r="L1603" s="137"/>
      <c r="M1603" s="137"/>
      <c r="N1603" s="137"/>
      <c r="O1603" s="137"/>
      <c r="P1603" s="137"/>
      <c r="Q1603" s="137"/>
      <c r="R1603" s="137"/>
      <c r="S1603" s="137"/>
      <c r="T1603" s="137"/>
      <c r="U1603" s="137"/>
      <c r="V1603" s="137"/>
      <c r="W1603" s="137"/>
      <c r="X1603" s="137"/>
      <c r="Y1603" s="137"/>
      <c r="Z1603" s="137"/>
      <c r="AA1603" s="137"/>
      <c r="AB1603" s="137"/>
    </row>
    <row r="1604" s="139" customFormat="1" spans="1:28">
      <c r="A1604" s="137"/>
      <c r="B1604" s="137"/>
      <c r="C1604" s="137"/>
      <c r="D1604" s="137"/>
      <c r="E1604" s="137"/>
      <c r="F1604" s="137"/>
      <c r="G1604" s="137"/>
      <c r="H1604" s="137"/>
      <c r="I1604" s="137"/>
      <c r="J1604" s="137"/>
      <c r="K1604" s="137"/>
      <c r="L1604" s="137"/>
      <c r="M1604" s="137"/>
      <c r="N1604" s="137"/>
      <c r="O1604" s="137"/>
      <c r="P1604" s="137"/>
      <c r="Q1604" s="137"/>
      <c r="R1604" s="137"/>
      <c r="S1604" s="137"/>
      <c r="T1604" s="137"/>
      <c r="U1604" s="137"/>
      <c r="V1604" s="137"/>
      <c r="W1604" s="137"/>
      <c r="X1604" s="137"/>
      <c r="Y1604" s="137"/>
      <c r="Z1604" s="137"/>
      <c r="AA1604" s="137"/>
      <c r="AB1604" s="137"/>
    </row>
    <row r="1605" s="139" customFormat="1" spans="1:28">
      <c r="A1605" s="137"/>
      <c r="B1605" s="137"/>
      <c r="C1605" s="137"/>
      <c r="D1605" s="137"/>
      <c r="E1605" s="137"/>
      <c r="F1605" s="137"/>
      <c r="G1605" s="137"/>
      <c r="H1605" s="137"/>
      <c r="I1605" s="137"/>
      <c r="J1605" s="137"/>
      <c r="K1605" s="137"/>
      <c r="L1605" s="137"/>
      <c r="M1605" s="137"/>
      <c r="N1605" s="137"/>
      <c r="O1605" s="137"/>
      <c r="P1605" s="137"/>
      <c r="Q1605" s="137"/>
      <c r="R1605" s="137"/>
      <c r="S1605" s="137"/>
      <c r="T1605" s="137"/>
      <c r="U1605" s="137"/>
      <c r="V1605" s="137"/>
      <c r="W1605" s="137"/>
      <c r="X1605" s="137"/>
      <c r="Y1605" s="137"/>
      <c r="Z1605" s="137"/>
      <c r="AA1605" s="137"/>
      <c r="AB1605" s="137"/>
    </row>
    <row r="1606" s="139" customFormat="1" spans="1:28">
      <c r="A1606" s="137"/>
      <c r="B1606" s="137"/>
      <c r="C1606" s="137"/>
      <c r="D1606" s="137"/>
      <c r="E1606" s="137"/>
      <c r="F1606" s="137"/>
      <c r="G1606" s="137"/>
      <c r="H1606" s="137"/>
      <c r="I1606" s="137"/>
      <c r="J1606" s="137"/>
      <c r="K1606" s="137"/>
      <c r="L1606" s="137"/>
      <c r="M1606" s="137"/>
      <c r="N1606" s="137"/>
      <c r="O1606" s="137"/>
      <c r="P1606" s="137"/>
      <c r="Q1606" s="137"/>
      <c r="R1606" s="137"/>
      <c r="S1606" s="137"/>
      <c r="T1606" s="137"/>
      <c r="U1606" s="137"/>
      <c r="V1606" s="137"/>
      <c r="W1606" s="137"/>
      <c r="X1606" s="137"/>
      <c r="Y1606" s="137"/>
      <c r="Z1606" s="137"/>
      <c r="AA1606" s="137"/>
      <c r="AB1606" s="137"/>
    </row>
    <row r="1607" s="139" customFormat="1" spans="1:28">
      <c r="A1607" s="137"/>
      <c r="B1607" s="137"/>
      <c r="C1607" s="137"/>
      <c r="D1607" s="137"/>
      <c r="E1607" s="137"/>
      <c r="F1607" s="137"/>
      <c r="G1607" s="137"/>
      <c r="H1607" s="137"/>
      <c r="I1607" s="137"/>
      <c r="J1607" s="137"/>
      <c r="K1607" s="137"/>
      <c r="L1607" s="137"/>
      <c r="M1607" s="137"/>
      <c r="N1607" s="137"/>
      <c r="O1607" s="137"/>
      <c r="P1607" s="137"/>
      <c r="Q1607" s="137"/>
      <c r="R1607" s="137"/>
      <c r="S1607" s="137"/>
      <c r="T1607" s="137"/>
      <c r="U1607" s="137"/>
      <c r="V1607" s="137"/>
      <c r="W1607" s="137"/>
      <c r="X1607" s="137"/>
      <c r="Y1607" s="137"/>
      <c r="Z1607" s="137"/>
      <c r="AA1607" s="137"/>
      <c r="AB1607" s="137"/>
    </row>
    <row r="1608" s="139" customFormat="1" spans="1:28">
      <c r="A1608" s="137"/>
      <c r="B1608" s="137"/>
      <c r="C1608" s="137"/>
      <c r="D1608" s="137"/>
      <c r="E1608" s="137"/>
      <c r="F1608" s="137"/>
      <c r="G1608" s="137"/>
      <c r="H1608" s="137"/>
      <c r="I1608" s="137"/>
      <c r="J1608" s="137"/>
      <c r="K1608" s="137"/>
      <c r="L1608" s="137"/>
      <c r="M1608" s="137"/>
      <c r="N1608" s="137"/>
      <c r="O1608" s="137"/>
      <c r="P1608" s="137"/>
      <c r="Q1608" s="137"/>
      <c r="R1608" s="137"/>
      <c r="S1608" s="137"/>
      <c r="T1608" s="137"/>
      <c r="U1608" s="137"/>
      <c r="V1608" s="137"/>
      <c r="W1608" s="137"/>
      <c r="X1608" s="137"/>
      <c r="Y1608" s="137"/>
      <c r="Z1608" s="137"/>
      <c r="AA1608" s="137"/>
      <c r="AB1608" s="137"/>
    </row>
    <row r="1609" s="139" customFormat="1" spans="1:28">
      <c r="A1609" s="137"/>
      <c r="B1609" s="137"/>
      <c r="C1609" s="137"/>
      <c r="D1609" s="137"/>
      <c r="E1609" s="137"/>
      <c r="F1609" s="137"/>
      <c r="G1609" s="137"/>
      <c r="H1609" s="137"/>
      <c r="I1609" s="137"/>
      <c r="J1609" s="137"/>
      <c r="K1609" s="137"/>
      <c r="L1609" s="137"/>
      <c r="M1609" s="137"/>
      <c r="N1609" s="137"/>
      <c r="O1609" s="137"/>
      <c r="P1609" s="137"/>
      <c r="Q1609" s="137"/>
      <c r="R1609" s="137"/>
      <c r="S1609" s="137"/>
      <c r="T1609" s="137"/>
      <c r="U1609" s="137"/>
      <c r="V1609" s="137"/>
      <c r="W1609" s="137"/>
      <c r="X1609" s="137"/>
      <c r="Y1609" s="137"/>
      <c r="Z1609" s="137"/>
      <c r="AA1609" s="137"/>
      <c r="AB1609" s="137"/>
    </row>
    <row r="1610" s="139" customFormat="1" spans="1:28">
      <c r="A1610" s="137"/>
      <c r="B1610" s="137"/>
      <c r="C1610" s="137"/>
      <c r="D1610" s="137"/>
      <c r="E1610" s="137"/>
      <c r="F1610" s="137"/>
      <c r="G1610" s="137"/>
      <c r="H1610" s="137"/>
      <c r="I1610" s="137"/>
      <c r="J1610" s="137"/>
      <c r="K1610" s="137"/>
      <c r="L1610" s="137"/>
      <c r="M1610" s="137"/>
      <c r="N1610" s="137"/>
      <c r="O1610" s="137"/>
      <c r="P1610" s="137"/>
      <c r="Q1610" s="137"/>
      <c r="R1610" s="137"/>
      <c r="S1610" s="137"/>
      <c r="T1610" s="137"/>
      <c r="U1610" s="137"/>
      <c r="V1610" s="137"/>
      <c r="W1610" s="137"/>
      <c r="X1610" s="137"/>
      <c r="Y1610" s="137"/>
      <c r="Z1610" s="137"/>
      <c r="AA1610" s="137"/>
      <c r="AB1610" s="137"/>
    </row>
    <row r="1611" s="139" customFormat="1" spans="1:28">
      <c r="A1611" s="137"/>
      <c r="B1611" s="137"/>
      <c r="C1611" s="137"/>
      <c r="D1611" s="137"/>
      <c r="E1611" s="137"/>
      <c r="F1611" s="137"/>
      <c r="G1611" s="137"/>
      <c r="H1611" s="137"/>
      <c r="I1611" s="137"/>
      <c r="J1611" s="137"/>
      <c r="K1611" s="137"/>
      <c r="L1611" s="137"/>
      <c r="M1611" s="137"/>
      <c r="N1611" s="137"/>
      <c r="O1611" s="137"/>
      <c r="P1611" s="137"/>
      <c r="Q1611" s="137"/>
      <c r="R1611" s="137"/>
      <c r="S1611" s="137"/>
      <c r="T1611" s="137"/>
      <c r="U1611" s="137"/>
      <c r="V1611" s="137"/>
      <c r="W1611" s="137"/>
      <c r="X1611" s="137"/>
      <c r="Y1611" s="137"/>
      <c r="Z1611" s="137"/>
      <c r="AA1611" s="137"/>
      <c r="AB1611" s="137"/>
    </row>
    <row r="1612" s="139" customFormat="1" spans="1:28">
      <c r="A1612" s="137"/>
      <c r="B1612" s="137"/>
      <c r="C1612" s="137"/>
      <c r="D1612" s="137"/>
      <c r="E1612" s="137"/>
      <c r="F1612" s="137"/>
      <c r="G1612" s="137"/>
      <c r="H1612" s="137"/>
      <c r="I1612" s="137"/>
      <c r="J1612" s="137"/>
      <c r="K1612" s="137"/>
      <c r="L1612" s="137"/>
      <c r="M1612" s="137"/>
      <c r="N1612" s="137"/>
      <c r="O1612" s="137"/>
      <c r="P1612" s="137"/>
      <c r="Q1612" s="137"/>
      <c r="R1612" s="137"/>
      <c r="S1612" s="137"/>
      <c r="T1612" s="137"/>
      <c r="U1612" s="137"/>
      <c r="V1612" s="137"/>
      <c r="W1612" s="137"/>
      <c r="X1612" s="137"/>
      <c r="Y1612" s="137"/>
      <c r="Z1612" s="137"/>
      <c r="AA1612" s="137"/>
      <c r="AB1612" s="137"/>
    </row>
    <row r="1613" s="139" customFormat="1" spans="1:28">
      <c r="A1613" s="137"/>
      <c r="B1613" s="137"/>
      <c r="C1613" s="137"/>
      <c r="D1613" s="137"/>
      <c r="E1613" s="137"/>
      <c r="F1613" s="137"/>
      <c r="G1613" s="137"/>
      <c r="H1613" s="137"/>
      <c r="I1613" s="137"/>
      <c r="J1613" s="137"/>
      <c r="K1613" s="137"/>
      <c r="L1613" s="137"/>
      <c r="M1613" s="137"/>
      <c r="N1613" s="137"/>
      <c r="O1613" s="137"/>
      <c r="P1613" s="137"/>
      <c r="Q1613" s="137"/>
      <c r="R1613" s="137"/>
      <c r="S1613" s="137"/>
      <c r="T1613" s="137"/>
      <c r="U1613" s="137"/>
      <c r="V1613" s="137"/>
      <c r="W1613" s="137"/>
      <c r="X1613" s="137"/>
      <c r="Y1613" s="137"/>
      <c r="Z1613" s="137"/>
      <c r="AA1613" s="137"/>
      <c r="AB1613" s="137"/>
    </row>
    <row r="1614" s="139" customFormat="1" spans="1:28">
      <c r="A1614" s="137"/>
      <c r="B1614" s="137"/>
      <c r="C1614" s="137"/>
      <c r="D1614" s="137"/>
      <c r="E1614" s="137"/>
      <c r="F1614" s="137"/>
      <c r="G1614" s="137"/>
      <c r="H1614" s="137"/>
      <c r="I1614" s="137"/>
      <c r="J1614" s="137"/>
      <c r="K1614" s="137"/>
      <c r="L1614" s="137"/>
      <c r="M1614" s="137"/>
      <c r="N1614" s="137"/>
      <c r="O1614" s="137"/>
      <c r="P1614" s="137"/>
      <c r="Q1614" s="137"/>
      <c r="R1614" s="137"/>
      <c r="S1614" s="137"/>
      <c r="T1614" s="137"/>
      <c r="U1614" s="137"/>
      <c r="V1614" s="137"/>
      <c r="W1614" s="137"/>
      <c r="X1614" s="137"/>
      <c r="Y1614" s="137"/>
      <c r="Z1614" s="137"/>
      <c r="AA1614" s="137"/>
      <c r="AB1614" s="137"/>
    </row>
    <row r="1615" s="139" customFormat="1" spans="1:28">
      <c r="A1615" s="137"/>
      <c r="B1615" s="137"/>
      <c r="C1615" s="137"/>
      <c r="D1615" s="137"/>
      <c r="E1615" s="137"/>
      <c r="F1615" s="137"/>
      <c r="G1615" s="137"/>
      <c r="H1615" s="137"/>
      <c r="I1615" s="137"/>
      <c r="J1615" s="137"/>
      <c r="K1615" s="137"/>
      <c r="L1615" s="137"/>
      <c r="M1615" s="137"/>
      <c r="N1615" s="137"/>
      <c r="O1615" s="137"/>
      <c r="P1615" s="137"/>
      <c r="Q1615" s="137"/>
      <c r="R1615" s="137"/>
      <c r="S1615" s="137"/>
      <c r="T1615" s="137"/>
      <c r="U1615" s="137"/>
      <c r="V1615" s="137"/>
      <c r="W1615" s="137"/>
      <c r="X1615" s="137"/>
      <c r="Y1615" s="137"/>
      <c r="Z1615" s="137"/>
      <c r="AA1615" s="137"/>
      <c r="AB1615" s="137"/>
    </row>
    <row r="1616" s="139" customFormat="1" spans="1:28">
      <c r="A1616" s="137"/>
      <c r="B1616" s="137"/>
      <c r="C1616" s="137"/>
      <c r="D1616" s="137"/>
      <c r="E1616" s="137"/>
      <c r="F1616" s="137"/>
      <c r="G1616" s="137"/>
      <c r="H1616" s="137"/>
      <c r="I1616" s="137"/>
      <c r="J1616" s="137"/>
      <c r="K1616" s="137"/>
      <c r="L1616" s="137"/>
      <c r="M1616" s="137"/>
      <c r="N1616" s="137"/>
      <c r="O1616" s="137"/>
      <c r="P1616" s="137"/>
      <c r="Q1616" s="137"/>
      <c r="R1616" s="137"/>
      <c r="S1616" s="137"/>
      <c r="T1616" s="137"/>
      <c r="U1616" s="137"/>
      <c r="V1616" s="137"/>
      <c r="W1616" s="137"/>
      <c r="X1616" s="137"/>
      <c r="Y1616" s="137"/>
      <c r="Z1616" s="137"/>
      <c r="AA1616" s="137"/>
      <c r="AB1616" s="137"/>
    </row>
    <row r="1617" s="139" customFormat="1" spans="1:28">
      <c r="A1617" s="137"/>
      <c r="B1617" s="137"/>
      <c r="C1617" s="137"/>
      <c r="D1617" s="137"/>
      <c r="E1617" s="137"/>
      <c r="F1617" s="137"/>
      <c r="G1617" s="137"/>
      <c r="H1617" s="137"/>
      <c r="I1617" s="137"/>
      <c r="J1617" s="137"/>
      <c r="K1617" s="137"/>
      <c r="L1617" s="137"/>
      <c r="M1617" s="137"/>
      <c r="N1617" s="137"/>
      <c r="O1617" s="137"/>
      <c r="P1617" s="137"/>
      <c r="Q1617" s="137"/>
      <c r="R1617" s="137"/>
      <c r="S1617" s="137"/>
      <c r="T1617" s="137"/>
      <c r="U1617" s="137"/>
      <c r="V1617" s="137"/>
      <c r="W1617" s="137"/>
      <c r="X1617" s="137"/>
      <c r="Y1617" s="137"/>
      <c r="Z1617" s="137"/>
      <c r="AA1617" s="137"/>
      <c r="AB1617" s="137"/>
    </row>
    <row r="1618" s="139" customFormat="1" spans="1:28">
      <c r="A1618" s="137"/>
      <c r="B1618" s="137"/>
      <c r="C1618" s="137"/>
      <c r="D1618" s="137"/>
      <c r="E1618" s="137"/>
      <c r="F1618" s="137"/>
      <c r="G1618" s="137"/>
      <c r="H1618" s="137"/>
      <c r="I1618" s="137"/>
      <c r="J1618" s="137"/>
      <c r="K1618" s="137"/>
      <c r="L1618" s="137"/>
      <c r="M1618" s="137"/>
      <c r="N1618" s="137"/>
      <c r="O1618" s="137"/>
      <c r="P1618" s="137"/>
      <c r="Q1618" s="137"/>
      <c r="R1618" s="137"/>
      <c r="S1618" s="137"/>
      <c r="T1618" s="137"/>
      <c r="U1618" s="137"/>
      <c r="V1618" s="137"/>
      <c r="W1618" s="137"/>
      <c r="X1618" s="137"/>
      <c r="Y1618" s="137"/>
      <c r="Z1618" s="137"/>
      <c r="AA1618" s="137"/>
      <c r="AB1618" s="137"/>
    </row>
    <row r="1619" s="139" customFormat="1" spans="1:28">
      <c r="A1619" s="137"/>
      <c r="B1619" s="137"/>
      <c r="C1619" s="137"/>
      <c r="D1619" s="137"/>
      <c r="E1619" s="137"/>
      <c r="F1619" s="137"/>
      <c r="G1619" s="137"/>
      <c r="H1619" s="137"/>
      <c r="I1619" s="137"/>
      <c r="J1619" s="137"/>
      <c r="K1619" s="137"/>
      <c r="L1619" s="137"/>
      <c r="M1619" s="137"/>
      <c r="N1619" s="137"/>
      <c r="O1619" s="137"/>
      <c r="P1619" s="137"/>
      <c r="Q1619" s="137"/>
      <c r="R1619" s="137"/>
      <c r="S1619" s="137"/>
      <c r="T1619" s="137"/>
      <c r="U1619" s="137"/>
      <c r="V1619" s="137"/>
      <c r="W1619" s="137"/>
      <c r="X1619" s="137"/>
      <c r="Y1619" s="137"/>
      <c r="Z1619" s="137"/>
      <c r="AA1619" s="137"/>
      <c r="AB1619" s="137"/>
    </row>
    <row r="1620" s="139" customFormat="1" spans="1:28">
      <c r="A1620" s="137"/>
      <c r="B1620" s="137"/>
      <c r="C1620" s="137"/>
      <c r="D1620" s="137"/>
      <c r="E1620" s="137"/>
      <c r="F1620" s="137"/>
      <c r="G1620" s="137"/>
      <c r="H1620" s="137"/>
      <c r="I1620" s="137"/>
      <c r="J1620" s="137"/>
      <c r="K1620" s="137"/>
      <c r="L1620" s="137"/>
      <c r="M1620" s="137"/>
      <c r="N1620" s="137"/>
      <c r="O1620" s="137"/>
      <c r="P1620" s="137"/>
      <c r="Q1620" s="137"/>
      <c r="R1620" s="137"/>
      <c r="S1620" s="137"/>
      <c r="T1620" s="137"/>
      <c r="U1620" s="137"/>
      <c r="V1620" s="137"/>
      <c r="W1620" s="137"/>
      <c r="X1620" s="137"/>
      <c r="Y1620" s="137"/>
      <c r="Z1620" s="137"/>
      <c r="AA1620" s="137"/>
      <c r="AB1620" s="137"/>
    </row>
    <row r="1621" s="139" customFormat="1" spans="1:28">
      <c r="A1621" s="137"/>
      <c r="B1621" s="137"/>
      <c r="C1621" s="137"/>
      <c r="D1621" s="137"/>
      <c r="E1621" s="137"/>
      <c r="F1621" s="137"/>
      <c r="G1621" s="137"/>
      <c r="H1621" s="137"/>
      <c r="I1621" s="137"/>
      <c r="J1621" s="137"/>
      <c r="K1621" s="137"/>
      <c r="L1621" s="137"/>
      <c r="M1621" s="137"/>
      <c r="N1621" s="137"/>
      <c r="O1621" s="137"/>
      <c r="P1621" s="137"/>
      <c r="Q1621" s="137"/>
      <c r="R1621" s="137"/>
      <c r="S1621" s="137"/>
      <c r="T1621" s="137"/>
      <c r="U1621" s="137"/>
      <c r="V1621" s="137"/>
      <c r="W1621" s="137"/>
      <c r="X1621" s="137"/>
      <c r="Y1621" s="137"/>
      <c r="Z1621" s="137"/>
      <c r="AA1621" s="137"/>
      <c r="AB1621" s="137"/>
    </row>
    <row r="1622" s="139" customFormat="1" spans="1:28">
      <c r="A1622" s="137"/>
      <c r="B1622" s="137"/>
      <c r="C1622" s="137"/>
      <c r="D1622" s="137"/>
      <c r="E1622" s="137"/>
      <c r="F1622" s="137"/>
      <c r="G1622" s="137"/>
      <c r="H1622" s="137"/>
      <c r="I1622" s="137"/>
      <c r="J1622" s="137"/>
      <c r="K1622" s="137"/>
      <c r="L1622" s="137"/>
      <c r="M1622" s="137"/>
      <c r="N1622" s="137"/>
      <c r="O1622" s="137"/>
      <c r="P1622" s="137"/>
      <c r="Q1622" s="137"/>
      <c r="R1622" s="137"/>
      <c r="S1622" s="137"/>
      <c r="T1622" s="137"/>
      <c r="U1622" s="137"/>
      <c r="V1622" s="137"/>
      <c r="W1622" s="137"/>
      <c r="X1622" s="137"/>
      <c r="Y1622" s="137"/>
      <c r="Z1622" s="137"/>
      <c r="AA1622" s="137"/>
      <c r="AB1622" s="137"/>
    </row>
    <row r="1623" s="139" customFormat="1" spans="1:28">
      <c r="A1623" s="137"/>
      <c r="B1623" s="137"/>
      <c r="C1623" s="137"/>
      <c r="D1623" s="137"/>
      <c r="E1623" s="137"/>
      <c r="F1623" s="137"/>
      <c r="G1623" s="137"/>
      <c r="H1623" s="137"/>
      <c r="I1623" s="137"/>
      <c r="J1623" s="137"/>
      <c r="K1623" s="137"/>
      <c r="L1623" s="137"/>
      <c r="M1623" s="137"/>
      <c r="N1623" s="137"/>
      <c r="O1623" s="137"/>
      <c r="P1623" s="137"/>
      <c r="Q1623" s="137"/>
      <c r="R1623" s="137"/>
      <c r="S1623" s="137"/>
      <c r="T1623" s="137"/>
      <c r="U1623" s="137"/>
      <c r="V1623" s="137"/>
      <c r="W1623" s="137"/>
      <c r="X1623" s="137"/>
      <c r="Y1623" s="137"/>
      <c r="Z1623" s="137"/>
      <c r="AA1623" s="137"/>
      <c r="AB1623" s="137"/>
    </row>
    <row r="1624" s="139" customFormat="1" spans="1:28">
      <c r="A1624" s="137"/>
      <c r="B1624" s="137"/>
      <c r="C1624" s="137"/>
      <c r="D1624" s="137"/>
      <c r="E1624" s="137"/>
      <c r="F1624" s="137"/>
      <c r="G1624" s="137"/>
      <c r="H1624" s="137"/>
      <c r="I1624" s="137"/>
      <c r="J1624" s="137"/>
      <c r="K1624" s="137"/>
      <c r="L1624" s="137"/>
      <c r="M1624" s="137"/>
      <c r="N1624" s="137"/>
      <c r="O1624" s="137"/>
      <c r="P1624" s="137"/>
      <c r="Q1624" s="137"/>
      <c r="R1624" s="137"/>
      <c r="S1624" s="137"/>
      <c r="T1624" s="137"/>
      <c r="U1624" s="137"/>
      <c r="V1624" s="137"/>
      <c r="W1624" s="137"/>
      <c r="X1624" s="137"/>
      <c r="Y1624" s="137"/>
      <c r="Z1624" s="137"/>
      <c r="AA1624" s="137"/>
      <c r="AB1624" s="137"/>
    </row>
    <row r="1625" s="139" customFormat="1" spans="1:28">
      <c r="A1625" s="137"/>
      <c r="B1625" s="137"/>
      <c r="C1625" s="137"/>
      <c r="D1625" s="137"/>
      <c r="E1625" s="137"/>
      <c r="F1625" s="137"/>
      <c r="G1625" s="137"/>
      <c r="H1625" s="137"/>
      <c r="I1625" s="137"/>
      <c r="J1625" s="137"/>
      <c r="K1625" s="137"/>
      <c r="L1625" s="137"/>
      <c r="M1625" s="137"/>
      <c r="N1625" s="137"/>
      <c r="O1625" s="137"/>
      <c r="P1625" s="137"/>
      <c r="Q1625" s="137"/>
      <c r="R1625" s="137"/>
      <c r="S1625" s="137"/>
      <c r="T1625" s="137"/>
      <c r="U1625" s="137"/>
      <c r="V1625" s="137"/>
      <c r="W1625" s="137"/>
      <c r="X1625" s="137"/>
      <c r="Y1625" s="137"/>
      <c r="Z1625" s="137"/>
      <c r="AA1625" s="137"/>
      <c r="AB1625" s="137"/>
    </row>
    <row r="1626" s="139" customFormat="1" spans="1:28">
      <c r="A1626" s="137"/>
      <c r="B1626" s="137"/>
      <c r="C1626" s="137"/>
      <c r="D1626" s="137"/>
      <c r="E1626" s="137"/>
      <c r="F1626" s="137"/>
      <c r="G1626" s="137"/>
      <c r="H1626" s="137"/>
      <c r="I1626" s="137"/>
      <c r="J1626" s="137"/>
      <c r="K1626" s="137"/>
      <c r="L1626" s="137"/>
      <c r="M1626" s="137"/>
      <c r="N1626" s="137"/>
      <c r="O1626" s="137"/>
      <c r="P1626" s="137"/>
      <c r="Q1626" s="137"/>
      <c r="R1626" s="137"/>
      <c r="S1626" s="137"/>
      <c r="T1626" s="137"/>
      <c r="U1626" s="137"/>
      <c r="V1626" s="137"/>
      <c r="W1626" s="137"/>
      <c r="X1626" s="137"/>
      <c r="Y1626" s="137"/>
      <c r="Z1626" s="137"/>
      <c r="AA1626" s="137"/>
      <c r="AB1626" s="137"/>
    </row>
    <row r="1627" s="139" customFormat="1" spans="1:28">
      <c r="A1627" s="137"/>
      <c r="B1627" s="137"/>
      <c r="C1627" s="137"/>
      <c r="D1627" s="137"/>
      <c r="E1627" s="137"/>
      <c r="F1627" s="137"/>
      <c r="G1627" s="137"/>
      <c r="H1627" s="137"/>
      <c r="I1627" s="137"/>
      <c r="J1627" s="137"/>
      <c r="K1627" s="137"/>
      <c r="L1627" s="137"/>
      <c r="M1627" s="137"/>
      <c r="N1627" s="137"/>
      <c r="O1627" s="137"/>
      <c r="P1627" s="137"/>
      <c r="Q1627" s="137"/>
      <c r="R1627" s="137"/>
      <c r="S1627" s="137"/>
      <c r="T1627" s="137"/>
      <c r="U1627" s="137"/>
      <c r="V1627" s="137"/>
      <c r="W1627" s="137"/>
      <c r="X1627" s="137"/>
      <c r="Y1627" s="137"/>
      <c r="Z1627" s="137"/>
      <c r="AA1627" s="137"/>
      <c r="AB1627" s="137"/>
    </row>
    <row r="1628" s="139" customFormat="1" spans="1:28">
      <c r="A1628" s="137"/>
      <c r="B1628" s="137"/>
      <c r="C1628" s="137"/>
      <c r="D1628" s="137"/>
      <c r="E1628" s="137"/>
      <c r="F1628" s="137"/>
      <c r="G1628" s="137"/>
      <c r="H1628" s="137"/>
      <c r="I1628" s="137"/>
      <c r="J1628" s="137"/>
      <c r="K1628" s="137"/>
      <c r="L1628" s="137"/>
      <c r="M1628" s="137"/>
      <c r="N1628" s="137"/>
      <c r="O1628" s="137"/>
      <c r="P1628" s="137"/>
      <c r="Q1628" s="137"/>
      <c r="R1628" s="137"/>
      <c r="S1628" s="137"/>
      <c r="T1628" s="137"/>
      <c r="U1628" s="137"/>
      <c r="V1628" s="137"/>
      <c r="W1628" s="137"/>
      <c r="X1628" s="137"/>
      <c r="Y1628" s="137"/>
      <c r="Z1628" s="137"/>
      <c r="AA1628" s="137"/>
      <c r="AB1628" s="137"/>
    </row>
    <row r="1629" s="139" customFormat="1" spans="1:28">
      <c r="A1629" s="137"/>
      <c r="B1629" s="137"/>
      <c r="C1629" s="137"/>
      <c r="D1629" s="137"/>
      <c r="E1629" s="137"/>
      <c r="F1629" s="137"/>
      <c r="G1629" s="137"/>
      <c r="H1629" s="137"/>
      <c r="I1629" s="137"/>
      <c r="J1629" s="137"/>
      <c r="K1629" s="137"/>
      <c r="L1629" s="137"/>
      <c r="M1629" s="137"/>
      <c r="N1629" s="137"/>
      <c r="O1629" s="137"/>
      <c r="P1629" s="137"/>
      <c r="Q1629" s="137"/>
      <c r="R1629" s="137"/>
      <c r="S1629" s="137"/>
      <c r="T1629" s="137"/>
      <c r="U1629" s="137"/>
      <c r="V1629" s="137"/>
      <c r="W1629" s="137"/>
      <c r="X1629" s="137"/>
      <c r="Y1629" s="137"/>
      <c r="Z1629" s="137"/>
      <c r="AA1629" s="137"/>
      <c r="AB1629" s="137"/>
    </row>
    <row r="1630" s="139" customFormat="1" spans="1:28">
      <c r="A1630" s="137"/>
      <c r="B1630" s="137"/>
      <c r="C1630" s="137"/>
      <c r="D1630" s="137"/>
      <c r="E1630" s="137"/>
      <c r="F1630" s="137"/>
      <c r="G1630" s="137"/>
      <c r="H1630" s="137"/>
      <c r="I1630" s="137"/>
      <c r="J1630" s="137"/>
      <c r="K1630" s="137"/>
      <c r="L1630" s="137"/>
      <c r="M1630" s="137"/>
      <c r="N1630" s="137"/>
      <c r="O1630" s="137"/>
      <c r="P1630" s="137"/>
      <c r="Q1630" s="137"/>
      <c r="R1630" s="137"/>
      <c r="S1630" s="137"/>
      <c r="T1630" s="137"/>
      <c r="U1630" s="137"/>
      <c r="V1630" s="137"/>
      <c r="W1630" s="137"/>
      <c r="X1630" s="137"/>
      <c r="Y1630" s="137"/>
      <c r="Z1630" s="137"/>
      <c r="AA1630" s="137"/>
      <c r="AB1630" s="137"/>
    </row>
    <row r="1631" s="139" customFormat="1" spans="1:28">
      <c r="A1631" s="137"/>
      <c r="B1631" s="137"/>
      <c r="C1631" s="137"/>
      <c r="D1631" s="137"/>
      <c r="E1631" s="137"/>
      <c r="F1631" s="137"/>
      <c r="G1631" s="137"/>
      <c r="H1631" s="137"/>
      <c r="I1631" s="137"/>
      <c r="J1631" s="137"/>
      <c r="K1631" s="137"/>
      <c r="L1631" s="137"/>
      <c r="M1631" s="137"/>
      <c r="N1631" s="137"/>
      <c r="O1631" s="137"/>
      <c r="P1631" s="137"/>
      <c r="Q1631" s="137"/>
      <c r="R1631" s="137"/>
      <c r="S1631" s="137"/>
      <c r="T1631" s="137"/>
      <c r="U1631" s="137"/>
      <c r="V1631" s="137"/>
      <c r="W1631" s="137"/>
      <c r="X1631" s="137"/>
      <c r="Y1631" s="137"/>
      <c r="Z1631" s="137"/>
      <c r="AA1631" s="137"/>
      <c r="AB1631" s="137"/>
    </row>
    <row r="1632" s="139" customFormat="1" spans="1:28">
      <c r="A1632" s="137"/>
      <c r="B1632" s="137"/>
      <c r="C1632" s="137"/>
      <c r="D1632" s="137"/>
      <c r="E1632" s="137"/>
      <c r="F1632" s="137"/>
      <c r="G1632" s="137"/>
      <c r="H1632" s="137"/>
      <c r="I1632" s="137"/>
      <c r="J1632" s="137"/>
      <c r="K1632" s="137"/>
      <c r="L1632" s="137"/>
      <c r="M1632" s="137"/>
      <c r="N1632" s="137"/>
      <c r="O1632" s="137"/>
      <c r="P1632" s="137"/>
      <c r="Q1632" s="137"/>
      <c r="R1632" s="137"/>
      <c r="S1632" s="137"/>
      <c r="T1632" s="137"/>
      <c r="U1632" s="137"/>
      <c r="V1632" s="137"/>
      <c r="W1632" s="137"/>
      <c r="X1632" s="137"/>
      <c r="Y1632" s="137"/>
      <c r="Z1632" s="137"/>
      <c r="AA1632" s="137"/>
      <c r="AB1632" s="137"/>
    </row>
    <row r="1633" s="139" customFormat="1" spans="1:28">
      <c r="A1633" s="137"/>
      <c r="B1633" s="137"/>
      <c r="C1633" s="137"/>
      <c r="D1633" s="137"/>
      <c r="E1633" s="137"/>
      <c r="F1633" s="137"/>
      <c r="G1633" s="137"/>
      <c r="H1633" s="137"/>
      <c r="I1633" s="137"/>
      <c r="J1633" s="137"/>
      <c r="K1633" s="137"/>
      <c r="L1633" s="137"/>
      <c r="M1633" s="137"/>
      <c r="N1633" s="137"/>
      <c r="O1633" s="137"/>
      <c r="P1633" s="137"/>
      <c r="Q1633" s="137"/>
      <c r="R1633" s="137"/>
      <c r="S1633" s="137"/>
      <c r="T1633" s="137"/>
      <c r="U1633" s="137"/>
      <c r="V1633" s="137"/>
      <c r="W1633" s="137"/>
      <c r="X1633" s="137"/>
      <c r="Y1633" s="137"/>
      <c r="Z1633" s="137"/>
      <c r="AA1633" s="137"/>
      <c r="AB1633" s="137"/>
    </row>
    <row r="1634" s="139" customFormat="1" spans="1:28">
      <c r="A1634" s="137"/>
      <c r="B1634" s="137"/>
      <c r="C1634" s="137"/>
      <c r="D1634" s="137"/>
      <c r="E1634" s="137"/>
      <c r="F1634" s="137"/>
      <c r="G1634" s="137"/>
      <c r="H1634" s="137"/>
      <c r="I1634" s="137"/>
      <c r="J1634" s="137"/>
      <c r="K1634" s="137"/>
      <c r="L1634" s="137"/>
      <c r="M1634" s="137"/>
      <c r="N1634" s="137"/>
      <c r="O1634" s="137"/>
      <c r="P1634" s="137"/>
      <c r="Q1634" s="137"/>
      <c r="R1634" s="137"/>
      <c r="S1634" s="137"/>
      <c r="T1634" s="137"/>
      <c r="U1634" s="137"/>
      <c r="V1634" s="137"/>
      <c r="W1634" s="137"/>
      <c r="X1634" s="137"/>
      <c r="Y1634" s="137"/>
      <c r="Z1634" s="137"/>
      <c r="AA1634" s="137"/>
      <c r="AB1634" s="137"/>
    </row>
    <row r="1635" s="139" customFormat="1" spans="1:28">
      <c r="A1635" s="137"/>
      <c r="B1635" s="137"/>
      <c r="C1635" s="137"/>
      <c r="D1635" s="137"/>
      <c r="E1635" s="137"/>
      <c r="F1635" s="137"/>
      <c r="G1635" s="137"/>
      <c r="H1635" s="137"/>
      <c r="I1635" s="137"/>
      <c r="J1635" s="137"/>
      <c r="K1635" s="137"/>
      <c r="L1635" s="137"/>
      <c r="M1635" s="137"/>
      <c r="N1635" s="137"/>
      <c r="O1635" s="137"/>
      <c r="P1635" s="137"/>
      <c r="Q1635" s="137"/>
      <c r="R1635" s="137"/>
      <c r="S1635" s="137"/>
      <c r="T1635" s="137"/>
      <c r="U1635" s="137"/>
      <c r="V1635" s="137"/>
      <c r="W1635" s="137"/>
      <c r="X1635" s="137"/>
      <c r="Y1635" s="137"/>
      <c r="Z1635" s="137"/>
      <c r="AA1635" s="137"/>
      <c r="AB1635" s="137"/>
    </row>
    <row r="1636" s="139" customFormat="1" spans="1:28">
      <c r="A1636" s="137"/>
      <c r="B1636" s="137"/>
      <c r="C1636" s="137"/>
      <c r="D1636" s="137"/>
      <c r="E1636" s="137"/>
      <c r="F1636" s="137"/>
      <c r="G1636" s="137"/>
      <c r="H1636" s="137"/>
      <c r="I1636" s="137"/>
      <c r="J1636" s="137"/>
      <c r="K1636" s="137"/>
      <c r="L1636" s="137"/>
      <c r="M1636" s="137"/>
      <c r="N1636" s="137"/>
      <c r="O1636" s="137"/>
      <c r="P1636" s="137"/>
      <c r="Q1636" s="137"/>
      <c r="R1636" s="137"/>
      <c r="S1636" s="137"/>
      <c r="T1636" s="137"/>
      <c r="U1636" s="137"/>
      <c r="V1636" s="137"/>
      <c r="W1636" s="137"/>
      <c r="X1636" s="137"/>
      <c r="Y1636" s="137"/>
      <c r="Z1636" s="137"/>
      <c r="AA1636" s="137"/>
      <c r="AB1636" s="137"/>
    </row>
    <row r="1637" s="139" customFormat="1" spans="1:28">
      <c r="A1637" s="137"/>
      <c r="B1637" s="137"/>
      <c r="C1637" s="137"/>
      <c r="D1637" s="137"/>
      <c r="E1637" s="137"/>
      <c r="F1637" s="137"/>
      <c r="G1637" s="137"/>
      <c r="H1637" s="137"/>
      <c r="I1637" s="137"/>
      <c r="J1637" s="137"/>
      <c r="K1637" s="137"/>
      <c r="L1637" s="137"/>
      <c r="M1637" s="137"/>
      <c r="N1637" s="137"/>
      <c r="O1637" s="137"/>
      <c r="P1637" s="137"/>
      <c r="Q1637" s="137"/>
      <c r="R1637" s="137"/>
      <c r="S1637" s="137"/>
      <c r="T1637" s="137"/>
      <c r="U1637" s="137"/>
      <c r="V1637" s="137"/>
      <c r="W1637" s="137"/>
      <c r="X1637" s="137"/>
      <c r="Y1637" s="137"/>
      <c r="Z1637" s="137"/>
      <c r="AA1637" s="137"/>
      <c r="AB1637" s="137"/>
    </row>
    <row r="1638" s="139" customFormat="1" spans="1:28">
      <c r="A1638" s="137"/>
      <c r="B1638" s="137"/>
      <c r="C1638" s="137"/>
      <c r="D1638" s="137"/>
      <c r="E1638" s="137"/>
      <c r="F1638" s="137"/>
      <c r="G1638" s="137"/>
      <c r="H1638" s="137"/>
      <c r="I1638" s="137"/>
      <c r="J1638" s="137"/>
      <c r="K1638" s="137"/>
      <c r="L1638" s="137"/>
      <c r="M1638" s="137"/>
      <c r="N1638" s="137"/>
      <c r="O1638" s="137"/>
      <c r="P1638" s="137"/>
      <c r="Q1638" s="137"/>
      <c r="R1638" s="137"/>
      <c r="S1638" s="137"/>
      <c r="T1638" s="137"/>
      <c r="U1638" s="137"/>
      <c r="V1638" s="137"/>
      <c r="W1638" s="137"/>
      <c r="X1638" s="137"/>
      <c r="Y1638" s="137"/>
      <c r="Z1638" s="137"/>
      <c r="AA1638" s="137"/>
      <c r="AB1638" s="137"/>
    </row>
    <row r="1639" s="139" customFormat="1" spans="1:28">
      <c r="A1639" s="137"/>
      <c r="B1639" s="137"/>
      <c r="C1639" s="137"/>
      <c r="D1639" s="137"/>
      <c r="E1639" s="137"/>
      <c r="F1639" s="137"/>
      <c r="G1639" s="137"/>
      <c r="H1639" s="137"/>
      <c r="I1639" s="137"/>
      <c r="J1639" s="137"/>
      <c r="K1639" s="137"/>
      <c r="L1639" s="137"/>
      <c r="M1639" s="137"/>
      <c r="N1639" s="137"/>
      <c r="O1639" s="137"/>
      <c r="P1639" s="137"/>
      <c r="Q1639" s="137"/>
      <c r="R1639" s="137"/>
      <c r="S1639" s="137"/>
      <c r="T1639" s="137"/>
      <c r="U1639" s="137"/>
      <c r="V1639" s="137"/>
      <c r="W1639" s="137"/>
      <c r="X1639" s="137"/>
      <c r="Y1639" s="137"/>
      <c r="Z1639" s="137"/>
      <c r="AA1639" s="137"/>
      <c r="AB1639" s="137"/>
    </row>
    <row r="1640" s="139" customFormat="1" spans="1:28">
      <c r="A1640" s="137"/>
      <c r="B1640" s="137"/>
      <c r="C1640" s="137"/>
      <c r="D1640" s="137"/>
      <c r="E1640" s="137"/>
      <c r="F1640" s="137"/>
      <c r="G1640" s="137"/>
      <c r="H1640" s="137"/>
      <c r="I1640" s="137"/>
      <c r="J1640" s="137"/>
      <c r="K1640" s="137"/>
      <c r="L1640" s="137"/>
      <c r="M1640" s="137"/>
      <c r="N1640" s="137"/>
      <c r="O1640" s="137"/>
      <c r="P1640" s="137"/>
      <c r="Q1640" s="137"/>
      <c r="R1640" s="137"/>
      <c r="S1640" s="137"/>
      <c r="T1640" s="137"/>
      <c r="U1640" s="137"/>
      <c r="V1640" s="137"/>
      <c r="W1640" s="137"/>
      <c r="X1640" s="137"/>
      <c r="Y1640" s="137"/>
      <c r="Z1640" s="137"/>
      <c r="AA1640" s="137"/>
      <c r="AB1640" s="137"/>
    </row>
    <row r="1641" s="139" customFormat="1" spans="1:28">
      <c r="A1641" s="137"/>
      <c r="B1641" s="137"/>
      <c r="C1641" s="137"/>
      <c r="D1641" s="137"/>
      <c r="E1641" s="137"/>
      <c r="F1641" s="137"/>
      <c r="G1641" s="137"/>
      <c r="H1641" s="137"/>
      <c r="I1641" s="137"/>
      <c r="J1641" s="137"/>
      <c r="K1641" s="137"/>
      <c r="L1641" s="137"/>
      <c r="M1641" s="137"/>
      <c r="N1641" s="137"/>
      <c r="O1641" s="137"/>
      <c r="P1641" s="137"/>
      <c r="Q1641" s="137"/>
      <c r="R1641" s="137"/>
      <c r="S1641" s="137"/>
      <c r="T1641" s="137"/>
      <c r="U1641" s="137"/>
      <c r="V1641" s="137"/>
      <c r="W1641" s="137"/>
      <c r="X1641" s="137"/>
      <c r="Y1641" s="137"/>
      <c r="Z1641" s="137"/>
      <c r="AA1641" s="137"/>
      <c r="AB1641" s="137"/>
    </row>
    <row r="1642" s="139" customFormat="1" spans="1:28">
      <c r="A1642" s="137"/>
      <c r="B1642" s="137"/>
      <c r="C1642" s="137"/>
      <c r="D1642" s="137"/>
      <c r="E1642" s="137"/>
      <c r="F1642" s="137"/>
      <c r="G1642" s="137"/>
      <c r="H1642" s="137"/>
      <c r="I1642" s="137"/>
      <c r="J1642" s="137"/>
      <c r="K1642" s="137"/>
      <c r="L1642" s="137"/>
      <c r="M1642" s="137"/>
      <c r="N1642" s="137"/>
      <c r="O1642" s="137"/>
      <c r="P1642" s="137"/>
      <c r="Q1642" s="137"/>
      <c r="R1642" s="137"/>
      <c r="S1642" s="137"/>
      <c r="T1642" s="137"/>
      <c r="U1642" s="137"/>
      <c r="V1642" s="137"/>
      <c r="W1642" s="137"/>
      <c r="X1642" s="137"/>
      <c r="Y1642" s="137"/>
      <c r="Z1642" s="137"/>
      <c r="AA1642" s="137"/>
      <c r="AB1642" s="137"/>
    </row>
    <row r="1643" s="139" customFormat="1" spans="1:28">
      <c r="A1643" s="137"/>
      <c r="B1643" s="137"/>
      <c r="C1643" s="137"/>
      <c r="D1643" s="137"/>
      <c r="E1643" s="137"/>
      <c r="F1643" s="137"/>
      <c r="G1643" s="137"/>
      <c r="H1643" s="137"/>
      <c r="I1643" s="137"/>
      <c r="J1643" s="137"/>
      <c r="K1643" s="137"/>
      <c r="L1643" s="137"/>
      <c r="M1643" s="137"/>
      <c r="N1643" s="137"/>
      <c r="O1643" s="137"/>
      <c r="P1643" s="137"/>
      <c r="Q1643" s="137"/>
      <c r="R1643" s="137"/>
      <c r="S1643" s="137"/>
      <c r="T1643" s="137"/>
      <c r="U1643" s="137"/>
      <c r="V1643" s="137"/>
      <c r="W1643" s="137"/>
      <c r="X1643" s="137"/>
      <c r="Y1643" s="137"/>
      <c r="Z1643" s="137"/>
      <c r="AA1643" s="137"/>
      <c r="AB1643" s="137"/>
    </row>
    <row r="1644" s="139" customFormat="1" spans="1:28">
      <c r="A1644" s="137"/>
      <c r="B1644" s="137"/>
      <c r="C1644" s="137"/>
      <c r="D1644" s="137"/>
      <c r="E1644" s="137"/>
      <c r="F1644" s="137"/>
      <c r="G1644" s="137"/>
      <c r="H1644" s="137"/>
      <c r="I1644" s="137"/>
      <c r="J1644" s="137"/>
      <c r="K1644" s="137"/>
      <c r="L1644" s="137"/>
      <c r="M1644" s="137"/>
      <c r="N1644" s="137"/>
      <c r="O1644" s="137"/>
      <c r="P1644" s="137"/>
      <c r="Q1644" s="137"/>
      <c r="R1644" s="137"/>
      <c r="S1644" s="137"/>
      <c r="T1644" s="137"/>
      <c r="U1644" s="137"/>
      <c r="V1644" s="137"/>
      <c r="W1644" s="137"/>
      <c r="X1644" s="137"/>
      <c r="Y1644" s="137"/>
      <c r="Z1644" s="137"/>
      <c r="AA1644" s="137"/>
      <c r="AB1644" s="137"/>
    </row>
    <row r="1645" s="139" customFormat="1" spans="1:28">
      <c r="A1645" s="137"/>
      <c r="B1645" s="137"/>
      <c r="C1645" s="137"/>
      <c r="D1645" s="137"/>
      <c r="E1645" s="137"/>
      <c r="F1645" s="137"/>
      <c r="G1645" s="137"/>
      <c r="H1645" s="137"/>
      <c r="I1645" s="137"/>
      <c r="J1645" s="137"/>
      <c r="K1645" s="137"/>
      <c r="L1645" s="137"/>
      <c r="M1645" s="137"/>
      <c r="N1645" s="137"/>
      <c r="O1645" s="137"/>
      <c r="P1645" s="137"/>
      <c r="Q1645" s="137"/>
      <c r="R1645" s="137"/>
      <c r="S1645" s="137"/>
      <c r="T1645" s="137"/>
      <c r="U1645" s="137"/>
      <c r="V1645" s="137"/>
      <c r="W1645" s="137"/>
      <c r="X1645" s="137"/>
      <c r="Y1645" s="137"/>
      <c r="Z1645" s="137"/>
      <c r="AA1645" s="137"/>
      <c r="AB1645" s="137"/>
    </row>
    <row r="1646" s="139" customFormat="1" spans="1:28">
      <c r="A1646" s="137"/>
      <c r="B1646" s="137"/>
      <c r="C1646" s="137"/>
      <c r="D1646" s="137"/>
      <c r="E1646" s="137"/>
      <c r="F1646" s="137"/>
      <c r="G1646" s="137"/>
      <c r="H1646" s="137"/>
      <c r="I1646" s="137"/>
      <c r="J1646" s="137"/>
      <c r="K1646" s="137"/>
      <c r="L1646" s="137"/>
      <c r="M1646" s="137"/>
      <c r="N1646" s="137"/>
      <c r="O1646" s="137"/>
      <c r="P1646" s="137"/>
      <c r="Q1646" s="137"/>
      <c r="R1646" s="137"/>
      <c r="S1646" s="137"/>
      <c r="T1646" s="137"/>
      <c r="U1646" s="137"/>
      <c r="V1646" s="137"/>
      <c r="W1646" s="137"/>
      <c r="X1646" s="137"/>
      <c r="Y1646" s="137"/>
      <c r="Z1646" s="137"/>
      <c r="AA1646" s="137"/>
      <c r="AB1646" s="137"/>
    </row>
    <row r="1647" s="139" customFormat="1" spans="1:28">
      <c r="A1647" s="137"/>
      <c r="B1647" s="137"/>
      <c r="C1647" s="137"/>
      <c r="D1647" s="137"/>
      <c r="E1647" s="137"/>
      <c r="F1647" s="137"/>
      <c r="G1647" s="137"/>
      <c r="H1647" s="137"/>
      <c r="I1647" s="137"/>
      <c r="J1647" s="137"/>
      <c r="K1647" s="137"/>
      <c r="L1647" s="137"/>
      <c r="M1647" s="137"/>
      <c r="N1647" s="137"/>
      <c r="O1647" s="137"/>
      <c r="P1647" s="137"/>
      <c r="Q1647" s="137"/>
      <c r="R1647" s="137"/>
      <c r="S1647" s="137"/>
      <c r="T1647" s="137"/>
      <c r="U1647" s="137"/>
      <c r="V1647" s="137"/>
      <c r="W1647" s="137"/>
      <c r="X1647" s="137"/>
      <c r="Y1647" s="137"/>
      <c r="Z1647" s="137"/>
      <c r="AA1647" s="137"/>
      <c r="AB1647" s="137"/>
    </row>
    <row r="1648" s="139" customFormat="1" spans="1:28">
      <c r="A1648" s="137"/>
      <c r="B1648" s="137"/>
      <c r="C1648" s="137"/>
      <c r="D1648" s="137"/>
      <c r="E1648" s="137"/>
      <c r="F1648" s="137"/>
      <c r="G1648" s="137"/>
      <c r="H1648" s="137"/>
      <c r="I1648" s="137"/>
      <c r="J1648" s="137"/>
      <c r="K1648" s="137"/>
      <c r="L1648" s="137"/>
      <c r="M1648" s="137"/>
      <c r="N1648" s="137"/>
      <c r="O1648" s="137"/>
      <c r="P1648" s="137"/>
      <c r="Q1648" s="137"/>
      <c r="R1648" s="137"/>
      <c r="S1648" s="137"/>
      <c r="T1648" s="137"/>
      <c r="U1648" s="137"/>
      <c r="V1648" s="137"/>
      <c r="W1648" s="137"/>
      <c r="X1648" s="137"/>
      <c r="Y1648" s="137"/>
      <c r="Z1648" s="137"/>
      <c r="AA1648" s="137"/>
      <c r="AB1648" s="137"/>
    </row>
    <row r="1649" s="139" customFormat="1" spans="1:28">
      <c r="A1649" s="137"/>
      <c r="B1649" s="137"/>
      <c r="C1649" s="137"/>
      <c r="D1649" s="137"/>
      <c r="E1649" s="137"/>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7"/>
    </row>
    <row r="1650" s="139" customFormat="1" spans="1:28">
      <c r="A1650" s="137"/>
      <c r="B1650" s="137"/>
      <c r="C1650" s="137"/>
      <c r="D1650" s="137"/>
      <c r="E1650" s="137"/>
      <c r="F1650" s="137"/>
      <c r="G1650" s="137"/>
      <c r="H1650" s="137"/>
      <c r="I1650" s="137"/>
      <c r="J1650" s="137"/>
      <c r="K1650" s="137"/>
      <c r="L1650" s="137"/>
      <c r="M1650" s="137"/>
      <c r="N1650" s="137"/>
      <c r="O1650" s="137"/>
      <c r="P1650" s="137"/>
      <c r="Q1650" s="137"/>
      <c r="R1650" s="137"/>
      <c r="S1650" s="137"/>
      <c r="T1650" s="137"/>
      <c r="U1650" s="137"/>
      <c r="V1650" s="137"/>
      <c r="W1650" s="137"/>
      <c r="X1650" s="137"/>
      <c r="Y1650" s="137"/>
      <c r="Z1650" s="137"/>
      <c r="AA1650" s="137"/>
      <c r="AB1650" s="137"/>
    </row>
    <row r="1651" s="139" customFormat="1" spans="1:28">
      <c r="A1651" s="137"/>
      <c r="B1651" s="137"/>
      <c r="C1651" s="137"/>
      <c r="D1651" s="137"/>
      <c r="E1651" s="137"/>
      <c r="F1651" s="137"/>
      <c r="G1651" s="137"/>
      <c r="H1651" s="137"/>
      <c r="I1651" s="137"/>
      <c r="J1651" s="137"/>
      <c r="K1651" s="137"/>
      <c r="L1651" s="137"/>
      <c r="M1651" s="137"/>
      <c r="N1651" s="137"/>
      <c r="O1651" s="137"/>
      <c r="P1651" s="137"/>
      <c r="Q1651" s="137"/>
      <c r="R1651" s="137"/>
      <c r="S1651" s="137"/>
      <c r="T1651" s="137"/>
      <c r="U1651" s="137"/>
      <c r="V1651" s="137"/>
      <c r="W1651" s="137"/>
      <c r="X1651" s="137"/>
      <c r="Y1651" s="137"/>
      <c r="Z1651" s="137"/>
      <c r="AA1651" s="137"/>
      <c r="AB1651" s="137"/>
    </row>
    <row r="1652" s="139" customFormat="1" spans="1:28">
      <c r="A1652" s="137"/>
      <c r="B1652" s="137"/>
      <c r="C1652" s="137"/>
      <c r="D1652" s="137"/>
      <c r="E1652" s="137"/>
      <c r="F1652" s="137"/>
      <c r="G1652" s="137"/>
      <c r="H1652" s="137"/>
      <c r="I1652" s="137"/>
      <c r="J1652" s="137"/>
      <c r="K1652" s="137"/>
      <c r="L1652" s="137"/>
      <c r="M1652" s="137"/>
      <c r="N1652" s="137"/>
      <c r="O1652" s="137"/>
      <c r="P1652" s="137"/>
      <c r="Q1652" s="137"/>
      <c r="R1652" s="137"/>
      <c r="S1652" s="137"/>
      <c r="T1652" s="137"/>
      <c r="U1652" s="137"/>
      <c r="V1652" s="137"/>
      <c r="W1652" s="137"/>
      <c r="X1652" s="137"/>
      <c r="Y1652" s="137"/>
      <c r="Z1652" s="137"/>
      <c r="AA1652" s="137"/>
      <c r="AB1652" s="137"/>
    </row>
    <row r="1653" s="139" customFormat="1" spans="1:28">
      <c r="A1653" s="137"/>
      <c r="B1653" s="137"/>
      <c r="C1653" s="137"/>
      <c r="D1653" s="137"/>
      <c r="E1653" s="137"/>
      <c r="F1653" s="137"/>
      <c r="G1653" s="137"/>
      <c r="H1653" s="137"/>
      <c r="I1653" s="137"/>
      <c r="J1653" s="137"/>
      <c r="K1653" s="137"/>
      <c r="L1653" s="137"/>
      <c r="M1653" s="137"/>
      <c r="N1653" s="137"/>
      <c r="O1653" s="137"/>
      <c r="P1653" s="137"/>
      <c r="Q1653" s="137"/>
      <c r="R1653" s="137"/>
      <c r="S1653" s="137"/>
      <c r="T1653" s="137"/>
      <c r="U1653" s="137"/>
      <c r="V1653" s="137"/>
      <c r="W1653" s="137"/>
      <c r="X1653" s="137"/>
      <c r="Y1653" s="137"/>
      <c r="Z1653" s="137"/>
      <c r="AA1653" s="137"/>
      <c r="AB1653" s="137"/>
    </row>
    <row r="1654" s="139" customFormat="1" spans="1:28">
      <c r="A1654" s="137"/>
      <c r="B1654" s="137"/>
      <c r="C1654" s="137"/>
      <c r="D1654" s="137"/>
      <c r="E1654" s="137"/>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row>
    <row r="1655" s="139" customFormat="1" spans="1:28">
      <c r="A1655" s="137"/>
      <c r="B1655" s="137"/>
      <c r="C1655" s="137"/>
      <c r="D1655" s="137"/>
      <c r="E1655" s="137"/>
      <c r="F1655" s="137"/>
      <c r="G1655" s="137"/>
      <c r="H1655" s="137"/>
      <c r="I1655" s="137"/>
      <c r="J1655" s="137"/>
      <c r="K1655" s="137"/>
      <c r="L1655" s="137"/>
      <c r="M1655" s="137"/>
      <c r="N1655" s="137"/>
      <c r="O1655" s="137"/>
      <c r="P1655" s="137"/>
      <c r="Q1655" s="137"/>
      <c r="R1655" s="137"/>
      <c r="S1655" s="137"/>
      <c r="T1655" s="137"/>
      <c r="U1655" s="137"/>
      <c r="V1655" s="137"/>
      <c r="W1655" s="137"/>
      <c r="X1655" s="137"/>
      <c r="Y1655" s="137"/>
      <c r="Z1655" s="137"/>
      <c r="AA1655" s="137"/>
      <c r="AB1655" s="137"/>
    </row>
    <row r="1656" s="139" customFormat="1" spans="1:28">
      <c r="A1656" s="137"/>
      <c r="B1656" s="137"/>
      <c r="C1656" s="137"/>
      <c r="D1656" s="137"/>
      <c r="E1656" s="137"/>
      <c r="F1656" s="137"/>
      <c r="G1656" s="137"/>
      <c r="H1656" s="137"/>
      <c r="I1656" s="137"/>
      <c r="J1656" s="137"/>
      <c r="K1656" s="137"/>
      <c r="L1656" s="137"/>
      <c r="M1656" s="137"/>
      <c r="N1656" s="137"/>
      <c r="O1656" s="137"/>
      <c r="P1656" s="137"/>
      <c r="Q1656" s="137"/>
      <c r="R1656" s="137"/>
      <c r="S1656" s="137"/>
      <c r="T1656" s="137"/>
      <c r="U1656" s="137"/>
      <c r="V1656" s="137"/>
      <c r="W1656" s="137"/>
      <c r="X1656" s="137"/>
      <c r="Y1656" s="137"/>
      <c r="Z1656" s="137"/>
      <c r="AA1656" s="137"/>
      <c r="AB1656" s="137"/>
    </row>
    <row r="1657" s="139" customFormat="1" spans="1:28">
      <c r="A1657" s="137"/>
      <c r="B1657" s="137"/>
      <c r="C1657" s="137"/>
      <c r="D1657" s="137"/>
      <c r="E1657" s="137"/>
      <c r="F1657" s="137"/>
      <c r="G1657" s="137"/>
      <c r="H1657" s="137"/>
      <c r="I1657" s="137"/>
      <c r="J1657" s="137"/>
      <c r="K1657" s="137"/>
      <c r="L1657" s="137"/>
      <c r="M1657" s="137"/>
      <c r="N1657" s="137"/>
      <c r="O1657" s="137"/>
      <c r="P1657" s="137"/>
      <c r="Q1657" s="137"/>
      <c r="R1657" s="137"/>
      <c r="S1657" s="137"/>
      <c r="T1657" s="137"/>
      <c r="U1657" s="137"/>
      <c r="V1657" s="137"/>
      <c r="W1657" s="137"/>
      <c r="X1657" s="137"/>
      <c r="Y1657" s="137"/>
      <c r="Z1657" s="137"/>
      <c r="AA1657" s="137"/>
      <c r="AB1657" s="137"/>
    </row>
    <row r="1658" s="139" customFormat="1" spans="1:28">
      <c r="A1658" s="137"/>
      <c r="B1658" s="137"/>
      <c r="C1658" s="137"/>
      <c r="D1658" s="137"/>
      <c r="E1658" s="137"/>
      <c r="F1658" s="137"/>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row>
    <row r="1659" s="139" customFormat="1" spans="1:28">
      <c r="A1659" s="137"/>
      <c r="B1659" s="137"/>
      <c r="C1659" s="137"/>
      <c r="D1659" s="137"/>
      <c r="E1659" s="137"/>
      <c r="F1659" s="137"/>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row>
    <row r="1660" s="139" customFormat="1" spans="1:28">
      <c r="A1660" s="137"/>
      <c r="B1660" s="137"/>
      <c r="C1660" s="137"/>
      <c r="D1660" s="137"/>
      <c r="E1660" s="137"/>
      <c r="F1660" s="137"/>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row>
    <row r="1661" s="139" customFormat="1" spans="1:28">
      <c r="A1661" s="137"/>
      <c r="B1661" s="137"/>
      <c r="C1661" s="137"/>
      <c r="D1661" s="137"/>
      <c r="E1661" s="137"/>
      <c r="F1661" s="137"/>
      <c r="G1661" s="137"/>
      <c r="H1661" s="137"/>
      <c r="I1661" s="137"/>
      <c r="J1661" s="137"/>
      <c r="K1661" s="137"/>
      <c r="L1661" s="137"/>
      <c r="M1661" s="137"/>
      <c r="N1661" s="137"/>
      <c r="O1661" s="137"/>
      <c r="P1661" s="137"/>
      <c r="Q1661" s="137"/>
      <c r="R1661" s="137"/>
      <c r="S1661" s="137"/>
      <c r="T1661" s="137"/>
      <c r="U1661" s="137"/>
      <c r="V1661" s="137"/>
      <c r="W1661" s="137"/>
      <c r="X1661" s="137"/>
      <c r="Y1661" s="137"/>
      <c r="Z1661" s="137"/>
      <c r="AA1661" s="137"/>
      <c r="AB1661" s="137"/>
    </row>
    <row r="1662" s="139" customFormat="1" spans="1:28">
      <c r="A1662" s="137"/>
      <c r="B1662" s="137"/>
      <c r="C1662" s="137"/>
      <c r="D1662" s="137"/>
      <c r="E1662" s="137"/>
      <c r="F1662" s="137"/>
      <c r="G1662" s="137"/>
      <c r="H1662" s="137"/>
      <c r="I1662" s="137"/>
      <c r="J1662" s="137"/>
      <c r="K1662" s="137"/>
      <c r="L1662" s="137"/>
      <c r="M1662" s="137"/>
      <c r="N1662" s="137"/>
      <c r="O1662" s="137"/>
      <c r="P1662" s="137"/>
      <c r="Q1662" s="137"/>
      <c r="R1662" s="137"/>
      <c r="S1662" s="137"/>
      <c r="T1662" s="137"/>
      <c r="U1662" s="137"/>
      <c r="V1662" s="137"/>
      <c r="W1662" s="137"/>
      <c r="X1662" s="137"/>
      <c r="Y1662" s="137"/>
      <c r="Z1662" s="137"/>
      <c r="AA1662" s="137"/>
      <c r="AB1662" s="137"/>
    </row>
    <row r="1663" s="139" customFormat="1" spans="1:28">
      <c r="A1663" s="137"/>
      <c r="B1663" s="137"/>
      <c r="C1663" s="137"/>
      <c r="D1663" s="137"/>
      <c r="E1663" s="137"/>
      <c r="F1663" s="137"/>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row>
    <row r="1664" s="139" customFormat="1" spans="1:28">
      <c r="A1664" s="137"/>
      <c r="B1664" s="137"/>
      <c r="C1664" s="137"/>
      <c r="D1664" s="137"/>
      <c r="E1664" s="137"/>
      <c r="F1664" s="137"/>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row>
    <row r="1665" s="139" customFormat="1" spans="1:28">
      <c r="A1665" s="137"/>
      <c r="B1665" s="137"/>
      <c r="C1665" s="137"/>
      <c r="D1665" s="137"/>
      <c r="E1665" s="137"/>
      <c r="F1665" s="137"/>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row>
    <row r="1666" s="139" customFormat="1" spans="1:28">
      <c r="A1666" s="137"/>
      <c r="B1666" s="137"/>
      <c r="C1666" s="137"/>
      <c r="D1666" s="137"/>
      <c r="E1666" s="137"/>
      <c r="F1666" s="137"/>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row>
    <row r="1667" s="139" customFormat="1" spans="1:28">
      <c r="A1667" s="137"/>
      <c r="B1667" s="137"/>
      <c r="C1667" s="137"/>
      <c r="D1667" s="137"/>
      <c r="E1667" s="137"/>
      <c r="F1667" s="137"/>
      <c r="G1667" s="137"/>
      <c r="H1667" s="137"/>
      <c r="I1667" s="137"/>
      <c r="J1667" s="137"/>
      <c r="K1667" s="137"/>
      <c r="L1667" s="137"/>
      <c r="M1667" s="137"/>
      <c r="N1667" s="137"/>
      <c r="O1667" s="137"/>
      <c r="P1667" s="137"/>
      <c r="Q1667" s="137"/>
      <c r="R1667" s="137"/>
      <c r="S1667" s="137"/>
      <c r="T1667" s="137"/>
      <c r="U1667" s="137"/>
      <c r="V1667" s="137"/>
      <c r="W1667" s="137"/>
      <c r="X1667" s="137"/>
      <c r="Y1667" s="137"/>
      <c r="Z1667" s="137"/>
      <c r="AA1667" s="137"/>
      <c r="AB1667" s="137"/>
    </row>
    <row r="1668" s="139" customFormat="1" spans="1:28">
      <c r="A1668" s="137"/>
      <c r="B1668" s="137"/>
      <c r="C1668" s="137"/>
      <c r="D1668" s="137"/>
      <c r="E1668" s="137"/>
      <c r="F1668" s="137"/>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row>
    <row r="1669" s="139" customFormat="1" spans="1:28">
      <c r="A1669" s="137"/>
      <c r="B1669" s="137"/>
      <c r="C1669" s="137"/>
      <c r="D1669" s="137"/>
      <c r="E1669" s="137"/>
      <c r="F1669" s="137"/>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row>
    <row r="1670" s="139" customFormat="1" spans="1:28">
      <c r="A1670" s="137"/>
      <c r="B1670" s="137"/>
      <c r="C1670" s="137"/>
      <c r="D1670" s="137"/>
      <c r="E1670" s="137"/>
      <c r="F1670" s="137"/>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row>
    <row r="1671" s="139" customFormat="1" spans="1:28">
      <c r="A1671" s="137"/>
      <c r="B1671" s="137"/>
      <c r="C1671" s="137"/>
      <c r="D1671" s="137"/>
      <c r="E1671" s="137"/>
      <c r="F1671" s="137"/>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row>
    <row r="1672" s="139" customFormat="1" spans="1:28">
      <c r="A1672" s="137"/>
      <c r="B1672" s="137"/>
      <c r="C1672" s="137"/>
      <c r="D1672" s="137"/>
      <c r="E1672" s="137"/>
      <c r="F1672" s="137"/>
      <c r="G1672" s="137"/>
      <c r="H1672" s="137"/>
      <c r="I1672" s="137"/>
      <c r="J1672" s="137"/>
      <c r="K1672" s="137"/>
      <c r="L1672" s="137"/>
      <c r="M1672" s="137"/>
      <c r="N1672" s="137"/>
      <c r="O1672" s="137"/>
      <c r="P1672" s="137"/>
      <c r="Q1672" s="137"/>
      <c r="R1672" s="137"/>
      <c r="S1672" s="137"/>
      <c r="T1672" s="137"/>
      <c r="U1672" s="137"/>
      <c r="V1672" s="137"/>
      <c r="W1672" s="137"/>
      <c r="X1672" s="137"/>
      <c r="Y1672" s="137"/>
      <c r="Z1672" s="137"/>
      <c r="AA1672" s="137"/>
      <c r="AB1672" s="137"/>
    </row>
    <row r="1673" s="139" customFormat="1" spans="1:28">
      <c r="A1673" s="137"/>
      <c r="B1673" s="137"/>
      <c r="C1673" s="137"/>
      <c r="D1673" s="137"/>
      <c r="E1673" s="137"/>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row>
    <row r="1674" s="139" customFormat="1" spans="1:28">
      <c r="A1674" s="137"/>
      <c r="B1674" s="137"/>
      <c r="C1674" s="137"/>
      <c r="D1674" s="137"/>
      <c r="E1674" s="137"/>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row>
    <row r="1675" s="139" customFormat="1" spans="1:28">
      <c r="A1675" s="137"/>
      <c r="B1675" s="137"/>
      <c r="C1675" s="137"/>
      <c r="D1675" s="137"/>
      <c r="E1675" s="137"/>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row>
    <row r="1676" s="139" customFormat="1" spans="1:28">
      <c r="A1676" s="137"/>
      <c r="B1676" s="137"/>
      <c r="C1676" s="137"/>
      <c r="D1676" s="137"/>
      <c r="E1676" s="137"/>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row>
    <row r="1677" s="139" customFormat="1" spans="1:28">
      <c r="A1677" s="137"/>
      <c r="B1677" s="137"/>
      <c r="C1677" s="137"/>
      <c r="D1677" s="137"/>
      <c r="E1677" s="137"/>
      <c r="F1677" s="137"/>
      <c r="G1677" s="137"/>
      <c r="H1677" s="137"/>
      <c r="I1677" s="137"/>
      <c r="J1677" s="137"/>
      <c r="K1677" s="137"/>
      <c r="L1677" s="137"/>
      <c r="M1677" s="137"/>
      <c r="N1677" s="137"/>
      <c r="O1677" s="137"/>
      <c r="P1677" s="137"/>
      <c r="Q1677" s="137"/>
      <c r="R1677" s="137"/>
      <c r="S1677" s="137"/>
      <c r="T1677" s="137"/>
      <c r="U1677" s="137"/>
      <c r="V1677" s="137"/>
      <c r="W1677" s="137"/>
      <c r="X1677" s="137"/>
      <c r="Y1677" s="137"/>
      <c r="Z1677" s="137"/>
      <c r="AA1677" s="137"/>
      <c r="AB1677" s="137"/>
    </row>
    <row r="1678" s="139" customFormat="1" spans="1:28">
      <c r="A1678" s="137"/>
      <c r="B1678" s="137"/>
      <c r="C1678" s="137"/>
      <c r="D1678" s="137"/>
      <c r="E1678" s="137"/>
      <c r="F1678" s="137"/>
      <c r="G1678" s="137"/>
      <c r="H1678" s="137"/>
      <c r="I1678" s="137"/>
      <c r="J1678" s="137"/>
      <c r="K1678" s="137"/>
      <c r="L1678" s="137"/>
      <c r="M1678" s="137"/>
      <c r="N1678" s="137"/>
      <c r="O1678" s="137"/>
      <c r="P1678" s="137"/>
      <c r="Q1678" s="137"/>
      <c r="R1678" s="137"/>
      <c r="S1678" s="137"/>
      <c r="T1678" s="137"/>
      <c r="U1678" s="137"/>
      <c r="V1678" s="137"/>
      <c r="W1678" s="137"/>
      <c r="X1678" s="137"/>
      <c r="Y1678" s="137"/>
      <c r="Z1678" s="137"/>
      <c r="AA1678" s="137"/>
      <c r="AB1678" s="137"/>
    </row>
    <row r="1679" s="139" customFormat="1" spans="1:28">
      <c r="A1679" s="137"/>
      <c r="B1679" s="137"/>
      <c r="C1679" s="137"/>
      <c r="D1679" s="137"/>
      <c r="E1679" s="137"/>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row>
    <row r="1680" s="139" customFormat="1" spans="1:28">
      <c r="A1680" s="137"/>
      <c r="B1680" s="137"/>
      <c r="C1680" s="137"/>
      <c r="D1680" s="137"/>
      <c r="E1680" s="137"/>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row>
    <row r="1681" s="139" customFormat="1" spans="1:28">
      <c r="A1681" s="137"/>
      <c r="B1681" s="137"/>
      <c r="C1681" s="137"/>
      <c r="D1681" s="137"/>
      <c r="E1681" s="137"/>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row>
    <row r="1682" s="139" customFormat="1" spans="1:28">
      <c r="A1682" s="137"/>
      <c r="B1682" s="137"/>
      <c r="C1682" s="137"/>
      <c r="D1682" s="137"/>
      <c r="E1682" s="137"/>
      <c r="F1682" s="137"/>
      <c r="G1682" s="137"/>
      <c r="H1682" s="137"/>
      <c r="I1682" s="137"/>
      <c r="J1682" s="137"/>
      <c r="K1682" s="137"/>
      <c r="L1682" s="137"/>
      <c r="M1682" s="137"/>
      <c r="N1682" s="137"/>
      <c r="O1682" s="137"/>
      <c r="P1682" s="137"/>
      <c r="Q1682" s="137"/>
      <c r="R1682" s="137"/>
      <c r="S1682" s="137"/>
      <c r="T1682" s="137"/>
      <c r="U1682" s="137"/>
      <c r="V1682" s="137"/>
      <c r="W1682" s="137"/>
      <c r="X1682" s="137"/>
      <c r="Y1682" s="137"/>
      <c r="Z1682" s="137"/>
      <c r="AA1682" s="137"/>
      <c r="AB1682" s="137"/>
    </row>
    <row r="1683" s="139" customFormat="1" spans="1:28">
      <c r="A1683" s="137"/>
      <c r="B1683" s="137"/>
      <c r="C1683" s="137"/>
      <c r="D1683" s="137"/>
      <c r="E1683" s="137"/>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row>
    <row r="1684" s="139" customFormat="1" spans="1:28">
      <c r="A1684" s="137"/>
      <c r="B1684" s="137"/>
      <c r="C1684" s="137"/>
      <c r="D1684" s="137"/>
      <c r="E1684" s="137"/>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row>
    <row r="1685" s="139" customFormat="1" spans="1:28">
      <c r="A1685" s="137"/>
      <c r="B1685" s="137"/>
      <c r="C1685" s="137"/>
      <c r="D1685" s="137"/>
      <c r="E1685" s="137"/>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row>
    <row r="1686" s="139" customFormat="1" spans="1:28">
      <c r="A1686" s="137"/>
      <c r="B1686" s="137"/>
      <c r="C1686" s="137"/>
      <c r="D1686" s="137"/>
      <c r="E1686" s="137"/>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row>
    <row r="1687" s="139" customFormat="1" spans="1:28">
      <c r="A1687" s="137"/>
      <c r="B1687" s="137"/>
      <c r="C1687" s="137"/>
      <c r="D1687" s="137"/>
      <c r="E1687" s="137"/>
      <c r="F1687" s="137"/>
      <c r="G1687" s="137"/>
      <c r="H1687" s="137"/>
      <c r="I1687" s="137"/>
      <c r="J1687" s="137"/>
      <c r="K1687" s="137"/>
      <c r="L1687" s="137"/>
      <c r="M1687" s="137"/>
      <c r="N1687" s="137"/>
      <c r="O1687" s="137"/>
      <c r="P1687" s="137"/>
      <c r="Q1687" s="137"/>
      <c r="R1687" s="137"/>
      <c r="S1687" s="137"/>
      <c r="T1687" s="137"/>
      <c r="U1687" s="137"/>
      <c r="V1687" s="137"/>
      <c r="W1687" s="137"/>
      <c r="X1687" s="137"/>
      <c r="Y1687" s="137"/>
      <c r="Z1687" s="137"/>
      <c r="AA1687" s="137"/>
      <c r="AB1687" s="137"/>
    </row>
    <row r="1688" s="139" customFormat="1" spans="1:28">
      <c r="A1688" s="137"/>
      <c r="B1688" s="137"/>
      <c r="C1688" s="137"/>
      <c r="D1688" s="137"/>
      <c r="E1688" s="137"/>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row>
    <row r="1689" s="139" customFormat="1" spans="1:28">
      <c r="A1689" s="137"/>
      <c r="B1689" s="137"/>
      <c r="C1689" s="137"/>
      <c r="D1689" s="137"/>
      <c r="E1689" s="137"/>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row>
    <row r="1690" s="139" customFormat="1" spans="1:28">
      <c r="A1690" s="137"/>
      <c r="B1690" s="137"/>
      <c r="C1690" s="137"/>
      <c r="D1690" s="137"/>
      <c r="E1690" s="137"/>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row>
    <row r="1691" s="139" customFormat="1" spans="1:28">
      <c r="A1691" s="137"/>
      <c r="B1691" s="137"/>
      <c r="C1691" s="137"/>
      <c r="D1691" s="137"/>
      <c r="E1691" s="137"/>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row>
    <row r="1692" s="139" customFormat="1" spans="1:28">
      <c r="A1692" s="137"/>
      <c r="B1692" s="137"/>
      <c r="C1692" s="137"/>
      <c r="D1692" s="137"/>
      <c r="E1692" s="137"/>
      <c r="F1692" s="137"/>
      <c r="G1692" s="137"/>
      <c r="H1692" s="137"/>
      <c r="I1692" s="137"/>
      <c r="J1692" s="137"/>
      <c r="K1692" s="137"/>
      <c r="L1692" s="137"/>
      <c r="M1692" s="137"/>
      <c r="N1692" s="137"/>
      <c r="O1692" s="137"/>
      <c r="P1692" s="137"/>
      <c r="Q1692" s="137"/>
      <c r="R1692" s="137"/>
      <c r="S1692" s="137"/>
      <c r="T1692" s="137"/>
      <c r="U1692" s="137"/>
      <c r="V1692" s="137"/>
      <c r="W1692" s="137"/>
      <c r="X1692" s="137"/>
      <c r="Y1692" s="137"/>
      <c r="Z1692" s="137"/>
      <c r="AA1692" s="137"/>
      <c r="AB1692" s="137"/>
    </row>
    <row r="1693" s="139" customFormat="1" spans="1:28">
      <c r="A1693" s="137"/>
      <c r="B1693" s="137"/>
      <c r="C1693" s="137"/>
      <c r="D1693" s="137"/>
      <c r="E1693" s="137"/>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row>
    <row r="1694" s="139" customFormat="1" spans="1:28">
      <c r="A1694" s="137"/>
      <c r="B1694" s="137"/>
      <c r="C1694" s="137"/>
      <c r="D1694" s="137"/>
      <c r="E1694" s="137"/>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row>
    <row r="1695" s="139" customFormat="1" spans="1:28">
      <c r="A1695" s="137"/>
      <c r="B1695" s="137"/>
      <c r="C1695" s="137"/>
      <c r="D1695" s="137"/>
      <c r="E1695" s="137"/>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row>
    <row r="1696" s="139" customFormat="1" spans="1:28">
      <c r="A1696" s="137"/>
      <c r="B1696" s="137"/>
      <c r="C1696" s="137"/>
      <c r="D1696" s="137"/>
      <c r="E1696" s="137"/>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row>
    <row r="1697" s="139" customFormat="1" spans="1:28">
      <c r="A1697" s="137"/>
      <c r="B1697" s="137"/>
      <c r="C1697" s="137"/>
      <c r="D1697" s="137"/>
      <c r="E1697" s="137"/>
      <c r="F1697" s="137"/>
      <c r="G1697" s="137"/>
      <c r="H1697" s="137"/>
      <c r="I1697" s="137"/>
      <c r="J1697" s="137"/>
      <c r="K1697" s="137"/>
      <c r="L1697" s="137"/>
      <c r="M1697" s="137"/>
      <c r="N1697" s="137"/>
      <c r="O1697" s="137"/>
      <c r="P1697" s="137"/>
      <c r="Q1697" s="137"/>
      <c r="R1697" s="137"/>
      <c r="S1697" s="137"/>
      <c r="T1697" s="137"/>
      <c r="U1697" s="137"/>
      <c r="V1697" s="137"/>
      <c r="W1697" s="137"/>
      <c r="X1697" s="137"/>
      <c r="Y1697" s="137"/>
      <c r="Z1697" s="137"/>
      <c r="AA1697" s="137"/>
      <c r="AB1697" s="137"/>
    </row>
    <row r="1698" s="139" customFormat="1" spans="1:28">
      <c r="A1698" s="137"/>
      <c r="B1698" s="137"/>
      <c r="C1698" s="137"/>
      <c r="D1698" s="137"/>
      <c r="E1698" s="137"/>
      <c r="F1698" s="137"/>
      <c r="G1698" s="137"/>
      <c r="H1698" s="137"/>
      <c r="I1698" s="137"/>
      <c r="J1698" s="137"/>
      <c r="K1698" s="137"/>
      <c r="L1698" s="137"/>
      <c r="M1698" s="137"/>
      <c r="N1698" s="137"/>
      <c r="O1698" s="137"/>
      <c r="P1698" s="137"/>
      <c r="Q1698" s="137"/>
      <c r="R1698" s="137"/>
      <c r="S1698" s="137"/>
      <c r="T1698" s="137"/>
      <c r="U1698" s="137"/>
      <c r="V1698" s="137"/>
      <c r="W1698" s="137"/>
      <c r="X1698" s="137"/>
      <c r="Y1698" s="137"/>
      <c r="Z1698" s="137"/>
      <c r="AA1698" s="137"/>
      <c r="AB1698" s="137"/>
    </row>
    <row r="1699" s="139" customFormat="1" spans="1:28">
      <c r="A1699" s="137"/>
      <c r="B1699" s="137"/>
      <c r="C1699" s="137"/>
      <c r="D1699" s="137"/>
      <c r="E1699" s="137"/>
      <c r="F1699" s="137"/>
      <c r="G1699" s="137"/>
      <c r="H1699" s="137"/>
      <c r="I1699" s="137"/>
      <c r="J1699" s="137"/>
      <c r="K1699" s="137"/>
      <c r="L1699" s="137"/>
      <c r="M1699" s="137"/>
      <c r="N1699" s="137"/>
      <c r="O1699" s="137"/>
      <c r="P1699" s="137"/>
      <c r="Q1699" s="137"/>
      <c r="R1699" s="137"/>
      <c r="S1699" s="137"/>
      <c r="T1699" s="137"/>
      <c r="U1699" s="137"/>
      <c r="V1699" s="137"/>
      <c r="W1699" s="137"/>
      <c r="X1699" s="137"/>
      <c r="Y1699" s="137"/>
      <c r="Z1699" s="137"/>
      <c r="AA1699" s="137"/>
      <c r="AB1699" s="137"/>
    </row>
    <row r="1700" s="139" customFormat="1" spans="1:28">
      <c r="A1700" s="137"/>
      <c r="B1700" s="137"/>
      <c r="C1700" s="137"/>
      <c r="D1700" s="137"/>
      <c r="E1700" s="137"/>
      <c r="F1700" s="137"/>
      <c r="G1700" s="137"/>
      <c r="H1700" s="137"/>
      <c r="I1700" s="137"/>
      <c r="J1700" s="137"/>
      <c r="K1700" s="137"/>
      <c r="L1700" s="137"/>
      <c r="M1700" s="137"/>
      <c r="N1700" s="137"/>
      <c r="O1700" s="137"/>
      <c r="P1700" s="137"/>
      <c r="Q1700" s="137"/>
      <c r="R1700" s="137"/>
      <c r="S1700" s="137"/>
      <c r="T1700" s="137"/>
      <c r="U1700" s="137"/>
      <c r="V1700" s="137"/>
      <c r="W1700" s="137"/>
      <c r="X1700" s="137"/>
      <c r="Y1700" s="137"/>
      <c r="Z1700" s="137"/>
      <c r="AA1700" s="137"/>
      <c r="AB1700" s="137"/>
    </row>
    <row r="1701" s="139" customFormat="1" spans="1:28">
      <c r="A1701" s="137"/>
      <c r="B1701" s="137"/>
      <c r="C1701" s="137"/>
      <c r="D1701" s="137"/>
      <c r="E1701" s="137"/>
      <c r="F1701" s="137"/>
      <c r="G1701" s="137"/>
      <c r="H1701" s="137"/>
      <c r="I1701" s="137"/>
      <c r="J1701" s="137"/>
      <c r="K1701" s="137"/>
      <c r="L1701" s="137"/>
      <c r="M1701" s="137"/>
      <c r="N1701" s="137"/>
      <c r="O1701" s="137"/>
      <c r="P1701" s="137"/>
      <c r="Q1701" s="137"/>
      <c r="R1701" s="137"/>
      <c r="S1701" s="137"/>
      <c r="T1701" s="137"/>
      <c r="U1701" s="137"/>
      <c r="V1701" s="137"/>
      <c r="W1701" s="137"/>
      <c r="X1701" s="137"/>
      <c r="Y1701" s="137"/>
      <c r="Z1701" s="137"/>
      <c r="AA1701" s="137"/>
      <c r="AB1701" s="137"/>
    </row>
    <row r="1702" s="139" customFormat="1" spans="1:28">
      <c r="A1702" s="137"/>
      <c r="B1702" s="137"/>
      <c r="C1702" s="137"/>
      <c r="D1702" s="137"/>
      <c r="E1702" s="137"/>
      <c r="F1702" s="137"/>
      <c r="G1702" s="137"/>
      <c r="H1702" s="137"/>
      <c r="I1702" s="137"/>
      <c r="J1702" s="137"/>
      <c r="K1702" s="137"/>
      <c r="L1702" s="137"/>
      <c r="M1702" s="137"/>
      <c r="N1702" s="137"/>
      <c r="O1702" s="137"/>
      <c r="P1702" s="137"/>
      <c r="Q1702" s="137"/>
      <c r="R1702" s="137"/>
      <c r="S1702" s="137"/>
      <c r="T1702" s="137"/>
      <c r="U1702" s="137"/>
      <c r="V1702" s="137"/>
      <c r="W1702" s="137"/>
      <c r="X1702" s="137"/>
      <c r="Y1702" s="137"/>
      <c r="Z1702" s="137"/>
      <c r="AA1702" s="137"/>
      <c r="AB1702" s="137"/>
    </row>
    <row r="1703" s="139" customFormat="1" spans="1:28">
      <c r="A1703" s="137"/>
      <c r="B1703" s="137"/>
      <c r="C1703" s="137"/>
      <c r="D1703" s="137"/>
      <c r="E1703" s="137"/>
      <c r="F1703" s="137"/>
      <c r="G1703" s="137"/>
      <c r="H1703" s="137"/>
      <c r="I1703" s="137"/>
      <c r="J1703" s="137"/>
      <c r="K1703" s="137"/>
      <c r="L1703" s="137"/>
      <c r="M1703" s="137"/>
      <c r="N1703" s="137"/>
      <c r="O1703" s="137"/>
      <c r="P1703" s="137"/>
      <c r="Q1703" s="137"/>
      <c r="R1703" s="137"/>
      <c r="S1703" s="137"/>
      <c r="T1703" s="137"/>
      <c r="U1703" s="137"/>
      <c r="V1703" s="137"/>
      <c r="W1703" s="137"/>
      <c r="X1703" s="137"/>
      <c r="Y1703" s="137"/>
      <c r="Z1703" s="137"/>
      <c r="AA1703" s="137"/>
      <c r="AB1703" s="137"/>
    </row>
    <row r="1704" s="139" customFormat="1" spans="1:28">
      <c r="A1704" s="137"/>
      <c r="B1704" s="137"/>
      <c r="C1704" s="137"/>
      <c r="D1704" s="137"/>
      <c r="E1704" s="137"/>
      <c r="F1704" s="137"/>
      <c r="G1704" s="137"/>
      <c r="H1704" s="137"/>
      <c r="I1704" s="137"/>
      <c r="J1704" s="137"/>
      <c r="K1704" s="137"/>
      <c r="L1704" s="137"/>
      <c r="M1704" s="137"/>
      <c r="N1704" s="137"/>
      <c r="O1704" s="137"/>
      <c r="P1704" s="137"/>
      <c r="Q1704" s="137"/>
      <c r="R1704" s="137"/>
      <c r="S1704" s="137"/>
      <c r="T1704" s="137"/>
      <c r="U1704" s="137"/>
      <c r="V1704" s="137"/>
      <c r="W1704" s="137"/>
      <c r="X1704" s="137"/>
      <c r="Y1704" s="137"/>
      <c r="Z1704" s="137"/>
      <c r="AA1704" s="137"/>
      <c r="AB1704" s="137"/>
    </row>
    <row r="1705" s="139" customFormat="1" spans="1:28">
      <c r="A1705" s="137"/>
      <c r="B1705" s="137"/>
      <c r="C1705" s="137"/>
      <c r="D1705" s="137"/>
      <c r="E1705" s="137"/>
      <c r="F1705" s="137"/>
      <c r="G1705" s="137"/>
      <c r="H1705" s="137"/>
      <c r="I1705" s="137"/>
      <c r="J1705" s="137"/>
      <c r="K1705" s="137"/>
      <c r="L1705" s="137"/>
      <c r="M1705" s="137"/>
      <c r="N1705" s="137"/>
      <c r="O1705" s="137"/>
      <c r="P1705" s="137"/>
      <c r="Q1705" s="137"/>
      <c r="R1705" s="137"/>
      <c r="S1705" s="137"/>
      <c r="T1705" s="137"/>
      <c r="U1705" s="137"/>
      <c r="V1705" s="137"/>
      <c r="W1705" s="137"/>
      <c r="X1705" s="137"/>
      <c r="Y1705" s="137"/>
      <c r="Z1705" s="137"/>
      <c r="AA1705" s="137"/>
      <c r="AB1705" s="137"/>
    </row>
    <row r="1706" s="139" customFormat="1" spans="1:28">
      <c r="A1706" s="137"/>
      <c r="B1706" s="137"/>
      <c r="C1706" s="137"/>
      <c r="D1706" s="137"/>
      <c r="E1706" s="137"/>
      <c r="F1706" s="137"/>
      <c r="G1706" s="137"/>
      <c r="H1706" s="137"/>
      <c r="I1706" s="137"/>
      <c r="J1706" s="137"/>
      <c r="K1706" s="137"/>
      <c r="L1706" s="137"/>
      <c r="M1706" s="137"/>
      <c r="N1706" s="137"/>
      <c r="O1706" s="137"/>
      <c r="P1706" s="137"/>
      <c r="Q1706" s="137"/>
      <c r="R1706" s="137"/>
      <c r="S1706" s="137"/>
      <c r="T1706" s="137"/>
      <c r="U1706" s="137"/>
      <c r="V1706" s="137"/>
      <c r="W1706" s="137"/>
      <c r="X1706" s="137"/>
      <c r="Y1706" s="137"/>
      <c r="Z1706" s="137"/>
      <c r="AA1706" s="137"/>
      <c r="AB1706" s="137"/>
    </row>
    <row r="1707" s="139" customFormat="1" spans="1:28">
      <c r="A1707" s="137"/>
      <c r="B1707" s="137"/>
      <c r="C1707" s="137"/>
      <c r="D1707" s="137"/>
      <c r="E1707" s="137"/>
      <c r="F1707" s="137"/>
      <c r="G1707" s="137"/>
      <c r="H1707" s="137"/>
      <c r="I1707" s="137"/>
      <c r="J1707" s="137"/>
      <c r="K1707" s="137"/>
      <c r="L1707" s="137"/>
      <c r="M1707" s="137"/>
      <c r="N1707" s="137"/>
      <c r="O1707" s="137"/>
      <c r="P1707" s="137"/>
      <c r="Q1707" s="137"/>
      <c r="R1707" s="137"/>
      <c r="S1707" s="137"/>
      <c r="T1707" s="137"/>
      <c r="U1707" s="137"/>
      <c r="V1707" s="137"/>
      <c r="W1707" s="137"/>
      <c r="X1707" s="137"/>
      <c r="Y1707" s="137"/>
      <c r="Z1707" s="137"/>
      <c r="AA1707" s="137"/>
      <c r="AB1707" s="137"/>
    </row>
    <row r="1708" s="139" customFormat="1" spans="1:28">
      <c r="A1708" s="137"/>
      <c r="B1708" s="137"/>
      <c r="C1708" s="137"/>
      <c r="D1708" s="137"/>
      <c r="E1708" s="137"/>
      <c r="F1708" s="137"/>
      <c r="G1708" s="137"/>
      <c r="H1708" s="137"/>
      <c r="I1708" s="137"/>
      <c r="J1708" s="137"/>
      <c r="K1708" s="137"/>
      <c r="L1708" s="137"/>
      <c r="M1708" s="137"/>
      <c r="N1708" s="137"/>
      <c r="O1708" s="137"/>
      <c r="P1708" s="137"/>
      <c r="Q1708" s="137"/>
      <c r="R1708" s="137"/>
      <c r="S1708" s="137"/>
      <c r="T1708" s="137"/>
      <c r="U1708" s="137"/>
      <c r="V1708" s="137"/>
      <c r="W1708" s="137"/>
      <c r="X1708" s="137"/>
      <c r="Y1708" s="137"/>
      <c r="Z1708" s="137"/>
      <c r="AA1708" s="137"/>
      <c r="AB1708" s="137"/>
    </row>
    <row r="1709" s="139" customFormat="1" spans="1:28">
      <c r="A1709" s="137"/>
      <c r="B1709" s="137"/>
      <c r="C1709" s="137"/>
      <c r="D1709" s="137"/>
      <c r="E1709" s="137"/>
      <c r="F1709" s="137"/>
      <c r="G1709" s="137"/>
      <c r="H1709" s="137"/>
      <c r="I1709" s="137"/>
      <c r="J1709" s="137"/>
      <c r="K1709" s="137"/>
      <c r="L1709" s="137"/>
      <c r="M1709" s="137"/>
      <c r="N1709" s="137"/>
      <c r="O1709" s="137"/>
      <c r="P1709" s="137"/>
      <c r="Q1709" s="137"/>
      <c r="R1709" s="137"/>
      <c r="S1709" s="137"/>
      <c r="T1709" s="137"/>
      <c r="U1709" s="137"/>
      <c r="V1709" s="137"/>
      <c r="W1709" s="137"/>
      <c r="X1709" s="137"/>
      <c r="Y1709" s="137"/>
      <c r="Z1709" s="137"/>
      <c r="AA1709" s="137"/>
      <c r="AB1709" s="137"/>
    </row>
    <row r="1710" s="139" customFormat="1" spans="1:28">
      <c r="A1710" s="137"/>
      <c r="B1710" s="137"/>
      <c r="C1710" s="137"/>
      <c r="D1710" s="137"/>
      <c r="E1710" s="137"/>
      <c r="F1710" s="137"/>
      <c r="G1710" s="137"/>
      <c r="H1710" s="137"/>
      <c r="I1710" s="137"/>
      <c r="J1710" s="137"/>
      <c r="K1710" s="137"/>
      <c r="L1710" s="137"/>
      <c r="M1710" s="137"/>
      <c r="N1710" s="137"/>
      <c r="O1710" s="137"/>
      <c r="P1710" s="137"/>
      <c r="Q1710" s="137"/>
      <c r="R1710" s="137"/>
      <c r="S1710" s="137"/>
      <c r="T1710" s="137"/>
      <c r="U1710" s="137"/>
      <c r="V1710" s="137"/>
      <c r="W1710" s="137"/>
      <c r="X1710" s="137"/>
      <c r="Y1710" s="137"/>
      <c r="Z1710" s="137"/>
      <c r="AA1710" s="137"/>
      <c r="AB1710" s="137"/>
    </row>
    <row r="1711" s="139" customFormat="1" spans="1:28">
      <c r="A1711" s="137"/>
      <c r="B1711" s="137"/>
      <c r="C1711" s="137"/>
      <c r="D1711" s="137"/>
      <c r="E1711" s="137"/>
      <c r="F1711" s="137"/>
      <c r="G1711" s="137"/>
      <c r="H1711" s="137"/>
      <c r="I1711" s="137"/>
      <c r="J1711" s="137"/>
      <c r="K1711" s="137"/>
      <c r="L1711" s="137"/>
      <c r="M1711" s="137"/>
      <c r="N1711" s="137"/>
      <c r="O1711" s="137"/>
      <c r="P1711" s="137"/>
      <c r="Q1711" s="137"/>
      <c r="R1711" s="137"/>
      <c r="S1711" s="137"/>
      <c r="T1711" s="137"/>
      <c r="U1711" s="137"/>
      <c r="V1711" s="137"/>
      <c r="W1711" s="137"/>
      <c r="X1711" s="137"/>
      <c r="Y1711" s="137"/>
      <c r="Z1711" s="137"/>
      <c r="AA1711" s="137"/>
      <c r="AB1711" s="137"/>
    </row>
    <row r="1712" s="139" customFormat="1" spans="1:28">
      <c r="A1712" s="137"/>
      <c r="B1712" s="137"/>
      <c r="C1712" s="137"/>
      <c r="D1712" s="137"/>
      <c r="E1712" s="137"/>
      <c r="F1712" s="137"/>
      <c r="G1712" s="137"/>
      <c r="H1712" s="137"/>
      <c r="I1712" s="137"/>
      <c r="J1712" s="137"/>
      <c r="K1712" s="137"/>
      <c r="L1712" s="137"/>
      <c r="M1712" s="137"/>
      <c r="N1712" s="137"/>
      <c r="O1712" s="137"/>
      <c r="P1712" s="137"/>
      <c r="Q1712" s="137"/>
      <c r="R1712" s="137"/>
      <c r="S1712" s="137"/>
      <c r="T1712" s="137"/>
      <c r="U1712" s="137"/>
      <c r="V1712" s="137"/>
      <c r="W1712" s="137"/>
      <c r="X1712" s="137"/>
      <c r="Y1712" s="137"/>
      <c r="Z1712" s="137"/>
      <c r="AA1712" s="137"/>
      <c r="AB1712" s="137"/>
    </row>
    <row r="1713" s="139" customFormat="1" spans="1:28">
      <c r="A1713" s="137"/>
      <c r="B1713" s="137"/>
      <c r="C1713" s="137"/>
      <c r="D1713" s="137"/>
      <c r="E1713" s="137"/>
      <c r="F1713" s="137"/>
      <c r="G1713" s="137"/>
      <c r="H1713" s="137"/>
      <c r="I1713" s="137"/>
      <c r="J1713" s="137"/>
      <c r="K1713" s="137"/>
      <c r="L1713" s="137"/>
      <c r="M1713" s="137"/>
      <c r="N1713" s="137"/>
      <c r="O1713" s="137"/>
      <c r="P1713" s="137"/>
      <c r="Q1713" s="137"/>
      <c r="R1713" s="137"/>
      <c r="S1713" s="137"/>
      <c r="T1713" s="137"/>
      <c r="U1713" s="137"/>
      <c r="V1713" s="137"/>
      <c r="W1713" s="137"/>
      <c r="X1713" s="137"/>
      <c r="Y1713" s="137"/>
      <c r="Z1713" s="137"/>
      <c r="AA1713" s="137"/>
      <c r="AB1713" s="137"/>
    </row>
    <row r="1714" s="139" customFormat="1" spans="1:28">
      <c r="A1714" s="137"/>
      <c r="B1714" s="137"/>
      <c r="C1714" s="137"/>
      <c r="D1714" s="137"/>
      <c r="E1714" s="137"/>
      <c r="F1714" s="137"/>
      <c r="G1714" s="137"/>
      <c r="H1714" s="137"/>
      <c r="I1714" s="137"/>
      <c r="J1714" s="137"/>
      <c r="K1714" s="137"/>
      <c r="L1714" s="137"/>
      <c r="M1714" s="137"/>
      <c r="N1714" s="137"/>
      <c r="O1714" s="137"/>
      <c r="P1714" s="137"/>
      <c r="Q1714" s="137"/>
      <c r="R1714" s="137"/>
      <c r="S1714" s="137"/>
      <c r="T1714" s="137"/>
      <c r="U1714" s="137"/>
      <c r="V1714" s="137"/>
      <c r="W1714" s="137"/>
      <c r="X1714" s="137"/>
      <c r="Y1714" s="137"/>
      <c r="Z1714" s="137"/>
      <c r="AA1714" s="137"/>
      <c r="AB1714" s="137"/>
    </row>
    <row r="1715" s="139" customFormat="1" spans="1:28">
      <c r="A1715" s="137"/>
      <c r="B1715" s="137"/>
      <c r="C1715" s="137"/>
      <c r="D1715" s="137"/>
      <c r="E1715" s="137"/>
      <c r="F1715" s="137"/>
      <c r="G1715" s="137"/>
      <c r="H1715" s="137"/>
      <c r="I1715" s="137"/>
      <c r="J1715" s="137"/>
      <c r="K1715" s="137"/>
      <c r="L1715" s="137"/>
      <c r="M1715" s="137"/>
      <c r="N1715" s="137"/>
      <c r="O1715" s="137"/>
      <c r="P1715" s="137"/>
      <c r="Q1715" s="137"/>
      <c r="R1715" s="137"/>
      <c r="S1715" s="137"/>
      <c r="T1715" s="137"/>
      <c r="U1715" s="137"/>
      <c r="V1715" s="137"/>
      <c r="W1715" s="137"/>
      <c r="X1715" s="137"/>
      <c r="Y1715" s="137"/>
      <c r="Z1715" s="137"/>
      <c r="AA1715" s="137"/>
      <c r="AB1715" s="137"/>
    </row>
    <row r="1716" s="139" customFormat="1" spans="1:28">
      <c r="A1716" s="137"/>
      <c r="B1716" s="137"/>
      <c r="C1716" s="137"/>
      <c r="D1716" s="137"/>
      <c r="E1716" s="137"/>
      <c r="F1716" s="137"/>
      <c r="G1716" s="137"/>
      <c r="H1716" s="137"/>
      <c r="I1716" s="137"/>
      <c r="J1716" s="137"/>
      <c r="K1716" s="137"/>
      <c r="L1716" s="137"/>
      <c r="M1716" s="137"/>
      <c r="N1716" s="137"/>
      <c r="O1716" s="137"/>
      <c r="P1716" s="137"/>
      <c r="Q1716" s="137"/>
      <c r="R1716" s="137"/>
      <c r="S1716" s="137"/>
      <c r="T1716" s="137"/>
      <c r="U1716" s="137"/>
      <c r="V1716" s="137"/>
      <c r="W1716" s="137"/>
      <c r="X1716" s="137"/>
      <c r="Y1716" s="137"/>
      <c r="Z1716" s="137"/>
      <c r="AA1716" s="137"/>
      <c r="AB1716" s="137"/>
    </row>
    <row r="1717" s="139" customFormat="1" spans="1:28">
      <c r="A1717" s="137"/>
      <c r="B1717" s="137"/>
      <c r="C1717" s="137"/>
      <c r="D1717" s="137"/>
      <c r="E1717" s="137"/>
      <c r="F1717" s="137"/>
      <c r="G1717" s="137"/>
      <c r="H1717" s="137"/>
      <c r="I1717" s="137"/>
      <c r="J1717" s="137"/>
      <c r="K1717" s="137"/>
      <c r="L1717" s="137"/>
      <c r="M1717" s="137"/>
      <c r="N1717" s="137"/>
      <c r="O1717" s="137"/>
      <c r="P1717" s="137"/>
      <c r="Q1717" s="137"/>
      <c r="R1717" s="137"/>
      <c r="S1717" s="137"/>
      <c r="T1717" s="137"/>
      <c r="U1717" s="137"/>
      <c r="V1717" s="137"/>
      <c r="W1717" s="137"/>
      <c r="X1717" s="137"/>
      <c r="Y1717" s="137"/>
      <c r="Z1717" s="137"/>
      <c r="AA1717" s="137"/>
      <c r="AB1717" s="137"/>
    </row>
    <row r="1718" s="139" customFormat="1" spans="1:28">
      <c r="A1718" s="137"/>
      <c r="B1718" s="137"/>
      <c r="C1718" s="137"/>
      <c r="D1718" s="137"/>
      <c r="E1718" s="137"/>
      <c r="F1718" s="137"/>
      <c r="G1718" s="137"/>
      <c r="H1718" s="137"/>
      <c r="I1718" s="137"/>
      <c r="J1718" s="137"/>
      <c r="K1718" s="137"/>
      <c r="L1718" s="137"/>
      <c r="M1718" s="137"/>
      <c r="N1718" s="137"/>
      <c r="O1718" s="137"/>
      <c r="P1718" s="137"/>
      <c r="Q1718" s="137"/>
      <c r="R1718" s="137"/>
      <c r="S1718" s="137"/>
      <c r="T1718" s="137"/>
      <c r="U1718" s="137"/>
      <c r="V1718" s="137"/>
      <c r="W1718" s="137"/>
      <c r="X1718" s="137"/>
      <c r="Y1718" s="137"/>
      <c r="Z1718" s="137"/>
      <c r="AA1718" s="137"/>
      <c r="AB1718" s="137"/>
    </row>
    <row r="1719" s="139" customFormat="1" spans="1:28">
      <c r="A1719" s="137"/>
      <c r="B1719" s="137"/>
      <c r="C1719" s="137"/>
      <c r="D1719" s="137"/>
      <c r="E1719" s="137"/>
      <c r="F1719" s="137"/>
      <c r="G1719" s="137"/>
      <c r="H1719" s="137"/>
      <c r="I1719" s="137"/>
      <c r="J1719" s="137"/>
      <c r="K1719" s="137"/>
      <c r="L1719" s="137"/>
      <c r="M1719" s="137"/>
      <c r="N1719" s="137"/>
      <c r="O1719" s="137"/>
      <c r="P1719" s="137"/>
      <c r="Q1719" s="137"/>
      <c r="R1719" s="137"/>
      <c r="S1719" s="137"/>
      <c r="T1719" s="137"/>
      <c r="U1719" s="137"/>
      <c r="V1719" s="137"/>
      <c r="W1719" s="137"/>
      <c r="X1719" s="137"/>
      <c r="Y1719" s="137"/>
      <c r="Z1719" s="137"/>
      <c r="AA1719" s="137"/>
      <c r="AB1719" s="137"/>
    </row>
    <row r="1720" s="139" customFormat="1" spans="1:28">
      <c r="A1720" s="137"/>
      <c r="B1720" s="137"/>
      <c r="C1720" s="137"/>
      <c r="D1720" s="137"/>
      <c r="E1720" s="137"/>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row>
    <row r="1721" s="139" customFormat="1" spans="1:28">
      <c r="A1721" s="137"/>
      <c r="B1721" s="137"/>
      <c r="C1721" s="137"/>
      <c r="D1721" s="137"/>
      <c r="E1721" s="137"/>
      <c r="F1721" s="137"/>
      <c r="G1721" s="137"/>
      <c r="H1721" s="137"/>
      <c r="I1721" s="137"/>
      <c r="J1721" s="137"/>
      <c r="K1721" s="137"/>
      <c r="L1721" s="137"/>
      <c r="M1721" s="137"/>
      <c r="N1721" s="137"/>
      <c r="O1721" s="137"/>
      <c r="P1721" s="137"/>
      <c r="Q1721" s="137"/>
      <c r="R1721" s="137"/>
      <c r="S1721" s="137"/>
      <c r="T1721" s="137"/>
      <c r="U1721" s="137"/>
      <c r="V1721" s="137"/>
      <c r="W1721" s="137"/>
      <c r="X1721" s="137"/>
      <c r="Y1721" s="137"/>
      <c r="Z1721" s="137"/>
      <c r="AA1721" s="137"/>
      <c r="AB1721" s="137"/>
    </row>
    <row r="1722" s="139" customFormat="1" spans="1:28">
      <c r="A1722" s="137"/>
      <c r="B1722" s="137"/>
      <c r="C1722" s="137"/>
      <c r="D1722" s="137"/>
      <c r="E1722" s="137"/>
      <c r="F1722" s="137"/>
      <c r="G1722" s="137"/>
      <c r="H1722" s="137"/>
      <c r="I1722" s="137"/>
      <c r="J1722" s="137"/>
      <c r="K1722" s="137"/>
      <c r="L1722" s="137"/>
      <c r="M1722" s="137"/>
      <c r="N1722" s="137"/>
      <c r="O1722" s="137"/>
      <c r="P1722" s="137"/>
      <c r="Q1722" s="137"/>
      <c r="R1722" s="137"/>
      <c r="S1722" s="137"/>
      <c r="T1722" s="137"/>
      <c r="U1722" s="137"/>
      <c r="V1722" s="137"/>
      <c r="W1722" s="137"/>
      <c r="X1722" s="137"/>
      <c r="Y1722" s="137"/>
      <c r="Z1722" s="137"/>
      <c r="AA1722" s="137"/>
      <c r="AB1722" s="137"/>
    </row>
    <row r="1723" s="139" customFormat="1" spans="1:28">
      <c r="A1723" s="137"/>
      <c r="B1723" s="137"/>
      <c r="C1723" s="137"/>
      <c r="D1723" s="137"/>
      <c r="E1723" s="137"/>
      <c r="F1723" s="137"/>
      <c r="G1723" s="137"/>
      <c r="H1723" s="137"/>
      <c r="I1723" s="137"/>
      <c r="J1723" s="137"/>
      <c r="K1723" s="137"/>
      <c r="L1723" s="137"/>
      <c r="M1723" s="137"/>
      <c r="N1723" s="137"/>
      <c r="O1723" s="137"/>
      <c r="P1723" s="137"/>
      <c r="Q1723" s="137"/>
      <c r="R1723" s="137"/>
      <c r="S1723" s="137"/>
      <c r="T1723" s="137"/>
      <c r="U1723" s="137"/>
      <c r="V1723" s="137"/>
      <c r="W1723" s="137"/>
      <c r="X1723" s="137"/>
      <c r="Y1723" s="137"/>
      <c r="Z1723" s="137"/>
      <c r="AA1723" s="137"/>
      <c r="AB1723" s="137"/>
    </row>
    <row r="1724" s="139" customFormat="1" spans="1:28">
      <c r="A1724" s="137"/>
      <c r="B1724" s="137"/>
      <c r="C1724" s="137"/>
      <c r="D1724" s="137"/>
      <c r="E1724" s="137"/>
      <c r="F1724" s="137"/>
      <c r="G1724" s="137"/>
      <c r="H1724" s="137"/>
      <c r="I1724" s="137"/>
      <c r="J1724" s="137"/>
      <c r="K1724" s="137"/>
      <c r="L1724" s="137"/>
      <c r="M1724" s="137"/>
      <c r="N1724" s="137"/>
      <c r="O1724" s="137"/>
      <c r="P1724" s="137"/>
      <c r="Q1724" s="137"/>
      <c r="R1724" s="137"/>
      <c r="S1724" s="137"/>
      <c r="T1724" s="137"/>
      <c r="U1724" s="137"/>
      <c r="V1724" s="137"/>
      <c r="W1724" s="137"/>
      <c r="X1724" s="137"/>
      <c r="Y1724" s="137"/>
      <c r="Z1724" s="137"/>
      <c r="AA1724" s="137"/>
      <c r="AB1724" s="137"/>
    </row>
    <row r="1725" s="139" customFormat="1" spans="1:28">
      <c r="A1725" s="137"/>
      <c r="B1725" s="137"/>
      <c r="C1725" s="137"/>
      <c r="D1725" s="137"/>
      <c r="E1725" s="137"/>
      <c r="F1725" s="137"/>
      <c r="G1725" s="137"/>
      <c r="H1725" s="137"/>
      <c r="I1725" s="137"/>
      <c r="J1725" s="137"/>
      <c r="K1725" s="137"/>
      <c r="L1725" s="137"/>
      <c r="M1725" s="137"/>
      <c r="N1725" s="137"/>
      <c r="O1725" s="137"/>
      <c r="P1725" s="137"/>
      <c r="Q1725" s="137"/>
      <c r="R1725" s="137"/>
      <c r="S1725" s="137"/>
      <c r="T1725" s="137"/>
      <c r="U1725" s="137"/>
      <c r="V1725" s="137"/>
      <c r="W1725" s="137"/>
      <c r="X1725" s="137"/>
      <c r="Y1725" s="137"/>
      <c r="Z1725" s="137"/>
      <c r="AA1725" s="137"/>
      <c r="AB1725" s="137"/>
    </row>
    <row r="1726" s="139" customFormat="1" spans="1:28">
      <c r="A1726" s="137"/>
      <c r="B1726" s="137"/>
      <c r="C1726" s="137"/>
      <c r="D1726" s="137"/>
      <c r="E1726" s="137"/>
      <c r="F1726" s="137"/>
      <c r="G1726" s="137"/>
      <c r="H1726" s="137"/>
      <c r="I1726" s="137"/>
      <c r="J1726" s="137"/>
      <c r="K1726" s="137"/>
      <c r="L1726" s="137"/>
      <c r="M1726" s="137"/>
      <c r="N1726" s="137"/>
      <c r="O1726" s="137"/>
      <c r="P1726" s="137"/>
      <c r="Q1726" s="137"/>
      <c r="R1726" s="137"/>
      <c r="S1726" s="137"/>
      <c r="T1726" s="137"/>
      <c r="U1726" s="137"/>
      <c r="V1726" s="137"/>
      <c r="W1726" s="137"/>
      <c r="X1726" s="137"/>
      <c r="Y1726" s="137"/>
      <c r="Z1726" s="137"/>
      <c r="AA1726" s="137"/>
      <c r="AB1726" s="137"/>
    </row>
    <row r="1727" s="139" customFormat="1" spans="1:28">
      <c r="A1727" s="137"/>
      <c r="B1727" s="137"/>
      <c r="C1727" s="137"/>
      <c r="D1727" s="137"/>
      <c r="E1727" s="137"/>
      <c r="F1727" s="137"/>
      <c r="G1727" s="137"/>
      <c r="H1727" s="137"/>
      <c r="I1727" s="137"/>
      <c r="J1727" s="137"/>
      <c r="K1727" s="137"/>
      <c r="L1727" s="137"/>
      <c r="M1727" s="137"/>
      <c r="N1727" s="137"/>
      <c r="O1727" s="137"/>
      <c r="P1727" s="137"/>
      <c r="Q1727" s="137"/>
      <c r="R1727" s="137"/>
      <c r="S1727" s="137"/>
      <c r="T1727" s="137"/>
      <c r="U1727" s="137"/>
      <c r="V1727" s="137"/>
      <c r="W1727" s="137"/>
      <c r="X1727" s="137"/>
      <c r="Y1727" s="137"/>
      <c r="Z1727" s="137"/>
      <c r="AA1727" s="137"/>
      <c r="AB1727" s="137"/>
    </row>
    <row r="1728" s="139" customFormat="1" spans="1:28">
      <c r="A1728" s="137"/>
      <c r="B1728" s="137"/>
      <c r="C1728" s="137"/>
      <c r="D1728" s="137"/>
      <c r="E1728" s="137"/>
      <c r="F1728" s="137"/>
      <c r="G1728" s="137"/>
      <c r="H1728" s="137"/>
      <c r="I1728" s="137"/>
      <c r="J1728" s="137"/>
      <c r="K1728" s="137"/>
      <c r="L1728" s="137"/>
      <c r="M1728" s="137"/>
      <c r="N1728" s="137"/>
      <c r="O1728" s="137"/>
      <c r="P1728" s="137"/>
      <c r="Q1728" s="137"/>
      <c r="R1728" s="137"/>
      <c r="S1728" s="137"/>
      <c r="T1728" s="137"/>
      <c r="U1728" s="137"/>
      <c r="V1728" s="137"/>
      <c r="W1728" s="137"/>
      <c r="X1728" s="137"/>
      <c r="Y1728" s="137"/>
      <c r="Z1728" s="137"/>
      <c r="AA1728" s="137"/>
      <c r="AB1728" s="137"/>
    </row>
    <row r="1729" s="139" customFormat="1" spans="1:28">
      <c r="A1729" s="137"/>
      <c r="B1729" s="137"/>
      <c r="C1729" s="137"/>
      <c r="D1729" s="137"/>
      <c r="E1729" s="137"/>
      <c r="F1729" s="137"/>
      <c r="G1729" s="137"/>
      <c r="H1729" s="137"/>
      <c r="I1729" s="137"/>
      <c r="J1729" s="137"/>
      <c r="K1729" s="137"/>
      <c r="L1729" s="137"/>
      <c r="M1729" s="137"/>
      <c r="N1729" s="137"/>
      <c r="O1729" s="137"/>
      <c r="P1729" s="137"/>
      <c r="Q1729" s="137"/>
      <c r="R1729" s="137"/>
      <c r="S1729" s="137"/>
      <c r="T1729" s="137"/>
      <c r="U1729" s="137"/>
      <c r="V1729" s="137"/>
      <c r="W1729" s="137"/>
      <c r="X1729" s="137"/>
      <c r="Y1729" s="137"/>
      <c r="Z1729" s="137"/>
      <c r="AA1729" s="137"/>
      <c r="AB1729" s="137"/>
    </row>
    <row r="1730" s="139" customFormat="1" spans="1:28">
      <c r="A1730" s="137"/>
      <c r="B1730" s="137"/>
      <c r="C1730" s="137"/>
      <c r="D1730" s="137"/>
      <c r="E1730" s="137"/>
      <c r="F1730" s="137"/>
      <c r="G1730" s="137"/>
      <c r="H1730" s="137"/>
      <c r="I1730" s="137"/>
      <c r="J1730" s="137"/>
      <c r="K1730" s="137"/>
      <c r="L1730" s="137"/>
      <c r="M1730" s="137"/>
      <c r="N1730" s="137"/>
      <c r="O1730" s="137"/>
      <c r="P1730" s="137"/>
      <c r="Q1730" s="137"/>
      <c r="R1730" s="137"/>
      <c r="S1730" s="137"/>
      <c r="T1730" s="137"/>
      <c r="U1730" s="137"/>
      <c r="V1730" s="137"/>
      <c r="W1730" s="137"/>
      <c r="X1730" s="137"/>
      <c r="Y1730" s="137"/>
      <c r="Z1730" s="137"/>
      <c r="AA1730" s="137"/>
      <c r="AB1730" s="137"/>
    </row>
    <row r="1731" s="139" customFormat="1" spans="1:28">
      <c r="A1731" s="137"/>
      <c r="B1731" s="137"/>
      <c r="C1731" s="137"/>
      <c r="D1731" s="137"/>
      <c r="E1731" s="137"/>
      <c r="F1731" s="137"/>
      <c r="G1731" s="137"/>
      <c r="H1731" s="137"/>
      <c r="I1731" s="137"/>
      <c r="J1731" s="137"/>
      <c r="K1731" s="137"/>
      <c r="L1731" s="137"/>
      <c r="M1731" s="137"/>
      <c r="N1731" s="137"/>
      <c r="O1731" s="137"/>
      <c r="P1731" s="137"/>
      <c r="Q1731" s="137"/>
      <c r="R1731" s="137"/>
      <c r="S1731" s="137"/>
      <c r="T1731" s="137"/>
      <c r="U1731" s="137"/>
      <c r="V1731" s="137"/>
      <c r="W1731" s="137"/>
      <c r="X1731" s="137"/>
      <c r="Y1731" s="137"/>
      <c r="Z1731" s="137"/>
      <c r="AA1731" s="137"/>
      <c r="AB1731" s="137"/>
    </row>
    <row r="1732" s="139" customFormat="1" spans="1:28">
      <c r="A1732" s="137"/>
      <c r="B1732" s="137"/>
      <c r="C1732" s="137"/>
      <c r="D1732" s="137"/>
      <c r="E1732" s="137"/>
      <c r="F1732" s="137"/>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row>
    <row r="1733" s="139" customFormat="1" spans="1:28">
      <c r="A1733" s="137"/>
      <c r="B1733" s="137"/>
      <c r="C1733" s="137"/>
      <c r="D1733" s="137"/>
      <c r="E1733" s="137"/>
      <c r="F1733" s="137"/>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row>
    <row r="1734" s="139" customFormat="1" spans="1:28">
      <c r="A1734" s="137"/>
      <c r="B1734" s="137"/>
      <c r="C1734" s="137"/>
      <c r="D1734" s="137"/>
      <c r="E1734" s="137"/>
      <c r="F1734" s="137"/>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row>
    <row r="1735" s="139" customFormat="1" spans="1:28">
      <c r="A1735" s="137"/>
      <c r="B1735" s="137"/>
      <c r="C1735" s="137"/>
      <c r="D1735" s="137"/>
      <c r="E1735" s="137"/>
      <c r="F1735" s="137"/>
      <c r="G1735" s="137"/>
      <c r="H1735" s="137"/>
      <c r="I1735" s="137"/>
      <c r="J1735" s="137"/>
      <c r="K1735" s="137"/>
      <c r="L1735" s="137"/>
      <c r="M1735" s="137"/>
      <c r="N1735" s="137"/>
      <c r="O1735" s="137"/>
      <c r="P1735" s="137"/>
      <c r="Q1735" s="137"/>
      <c r="R1735" s="137"/>
      <c r="S1735" s="137"/>
      <c r="T1735" s="137"/>
      <c r="U1735" s="137"/>
      <c r="V1735" s="137"/>
      <c r="W1735" s="137"/>
      <c r="X1735" s="137"/>
      <c r="Y1735" s="137"/>
      <c r="Z1735" s="137"/>
      <c r="AA1735" s="137"/>
      <c r="AB1735" s="137"/>
    </row>
    <row r="1736" s="139" customFormat="1" spans="1:28">
      <c r="A1736" s="137"/>
      <c r="B1736" s="137"/>
      <c r="C1736" s="137"/>
      <c r="D1736" s="137"/>
      <c r="E1736" s="137"/>
      <c r="F1736" s="137"/>
      <c r="G1736" s="137"/>
      <c r="H1736" s="137"/>
      <c r="I1736" s="137"/>
      <c r="J1736" s="137"/>
      <c r="K1736" s="137"/>
      <c r="L1736" s="137"/>
      <c r="M1736" s="137"/>
      <c r="N1736" s="137"/>
      <c r="O1736" s="137"/>
      <c r="P1736" s="137"/>
      <c r="Q1736" s="137"/>
      <c r="R1736" s="137"/>
      <c r="S1736" s="137"/>
      <c r="T1736" s="137"/>
      <c r="U1736" s="137"/>
      <c r="V1736" s="137"/>
      <c r="W1736" s="137"/>
      <c r="X1736" s="137"/>
      <c r="Y1736" s="137"/>
      <c r="Z1736" s="137"/>
      <c r="AA1736" s="137"/>
      <c r="AB1736" s="137"/>
    </row>
    <row r="1737" s="139" customFormat="1" spans="1:28">
      <c r="A1737" s="137"/>
      <c r="B1737" s="137"/>
      <c r="C1737" s="137"/>
      <c r="D1737" s="137"/>
      <c r="E1737" s="137"/>
      <c r="F1737" s="137"/>
      <c r="G1737" s="137"/>
      <c r="H1737" s="137"/>
      <c r="I1737" s="137"/>
      <c r="J1737" s="137"/>
      <c r="K1737" s="137"/>
      <c r="L1737" s="137"/>
      <c r="M1737" s="137"/>
      <c r="N1737" s="137"/>
      <c r="O1737" s="137"/>
      <c r="P1737" s="137"/>
      <c r="Q1737" s="137"/>
      <c r="R1737" s="137"/>
      <c r="S1737" s="137"/>
      <c r="T1737" s="137"/>
      <c r="U1737" s="137"/>
      <c r="V1737" s="137"/>
      <c r="W1737" s="137"/>
      <c r="X1737" s="137"/>
      <c r="Y1737" s="137"/>
      <c r="Z1737" s="137"/>
      <c r="AA1737" s="137"/>
      <c r="AB1737" s="137"/>
    </row>
    <row r="1738" s="139" customFormat="1" spans="1:28">
      <c r="A1738" s="137"/>
      <c r="B1738" s="137"/>
      <c r="C1738" s="137"/>
      <c r="D1738" s="137"/>
      <c r="E1738" s="137"/>
      <c r="F1738" s="137"/>
      <c r="G1738" s="137"/>
      <c r="H1738" s="137"/>
      <c r="I1738" s="137"/>
      <c r="J1738" s="137"/>
      <c r="K1738" s="137"/>
      <c r="L1738" s="137"/>
      <c r="M1738" s="137"/>
      <c r="N1738" s="137"/>
      <c r="O1738" s="137"/>
      <c r="P1738" s="137"/>
      <c r="Q1738" s="137"/>
      <c r="R1738" s="137"/>
      <c r="S1738" s="137"/>
      <c r="T1738" s="137"/>
      <c r="U1738" s="137"/>
      <c r="V1738" s="137"/>
      <c r="W1738" s="137"/>
      <c r="X1738" s="137"/>
      <c r="Y1738" s="137"/>
      <c r="Z1738" s="137"/>
      <c r="AA1738" s="137"/>
      <c r="AB1738" s="137"/>
    </row>
    <row r="1739" s="139" customFormat="1" spans="1:28">
      <c r="A1739" s="137"/>
      <c r="B1739" s="137"/>
      <c r="C1739" s="137"/>
      <c r="D1739" s="137"/>
      <c r="E1739" s="137"/>
      <c r="F1739" s="137"/>
      <c r="G1739" s="137"/>
      <c r="H1739" s="137"/>
      <c r="I1739" s="137"/>
      <c r="J1739" s="137"/>
      <c r="K1739" s="137"/>
      <c r="L1739" s="137"/>
      <c r="M1739" s="137"/>
      <c r="N1739" s="137"/>
      <c r="O1739" s="137"/>
      <c r="P1739" s="137"/>
      <c r="Q1739" s="137"/>
      <c r="R1739" s="137"/>
      <c r="S1739" s="137"/>
      <c r="T1739" s="137"/>
      <c r="U1739" s="137"/>
      <c r="V1739" s="137"/>
      <c r="W1739" s="137"/>
      <c r="X1739" s="137"/>
      <c r="Y1739" s="137"/>
      <c r="Z1739" s="137"/>
      <c r="AA1739" s="137"/>
      <c r="AB1739" s="137"/>
    </row>
    <row r="1740" s="139" customFormat="1" spans="1:28">
      <c r="A1740" s="137"/>
      <c r="B1740" s="137"/>
      <c r="C1740" s="137"/>
      <c r="D1740" s="137"/>
      <c r="E1740" s="137"/>
      <c r="F1740" s="137"/>
      <c r="G1740" s="137"/>
      <c r="H1740" s="137"/>
      <c r="I1740" s="137"/>
      <c r="J1740" s="137"/>
      <c r="K1740" s="137"/>
      <c r="L1740" s="137"/>
      <c r="M1740" s="137"/>
      <c r="N1740" s="137"/>
      <c r="O1740" s="137"/>
      <c r="P1740" s="137"/>
      <c r="Q1740" s="137"/>
      <c r="R1740" s="137"/>
      <c r="S1740" s="137"/>
      <c r="T1740" s="137"/>
      <c r="U1740" s="137"/>
      <c r="V1740" s="137"/>
      <c r="W1740" s="137"/>
      <c r="X1740" s="137"/>
      <c r="Y1740" s="137"/>
      <c r="Z1740" s="137"/>
      <c r="AA1740" s="137"/>
      <c r="AB1740" s="137"/>
    </row>
    <row r="1741" s="139" customFormat="1" spans="1:28">
      <c r="A1741" s="137"/>
      <c r="B1741" s="137"/>
      <c r="C1741" s="137"/>
      <c r="D1741" s="137"/>
      <c r="E1741" s="137"/>
      <c r="F1741" s="137"/>
      <c r="G1741" s="137"/>
      <c r="H1741" s="137"/>
      <c r="I1741" s="137"/>
      <c r="J1741" s="137"/>
      <c r="K1741" s="137"/>
      <c r="L1741" s="137"/>
      <c r="M1741" s="137"/>
      <c r="N1741" s="137"/>
      <c r="O1741" s="137"/>
      <c r="P1741" s="137"/>
      <c r="Q1741" s="137"/>
      <c r="R1741" s="137"/>
      <c r="S1741" s="137"/>
      <c r="T1741" s="137"/>
      <c r="U1741" s="137"/>
      <c r="V1741" s="137"/>
      <c r="W1741" s="137"/>
      <c r="X1741" s="137"/>
      <c r="Y1741" s="137"/>
      <c r="Z1741" s="137"/>
      <c r="AA1741" s="137"/>
      <c r="AB1741" s="137"/>
    </row>
    <row r="1742" s="139" customFormat="1" spans="1:28">
      <c r="A1742" s="137"/>
      <c r="B1742" s="137"/>
      <c r="C1742" s="137"/>
      <c r="D1742" s="137"/>
      <c r="E1742" s="137"/>
      <c r="F1742" s="137"/>
      <c r="G1742" s="137"/>
      <c r="H1742" s="137"/>
      <c r="I1742" s="137"/>
      <c r="J1742" s="137"/>
      <c r="K1742" s="137"/>
      <c r="L1742" s="137"/>
      <c r="M1742" s="137"/>
      <c r="N1742" s="137"/>
      <c r="O1742" s="137"/>
      <c r="P1742" s="137"/>
      <c r="Q1742" s="137"/>
      <c r="R1742" s="137"/>
      <c r="S1742" s="137"/>
      <c r="T1742" s="137"/>
      <c r="U1742" s="137"/>
      <c r="V1742" s="137"/>
      <c r="W1742" s="137"/>
      <c r="X1742" s="137"/>
      <c r="Y1742" s="137"/>
      <c r="Z1742" s="137"/>
      <c r="AA1742" s="137"/>
      <c r="AB1742" s="137"/>
    </row>
    <row r="1743" s="139" customFormat="1" spans="1:28">
      <c r="A1743" s="137"/>
      <c r="B1743" s="137"/>
      <c r="C1743" s="137"/>
      <c r="D1743" s="137"/>
      <c r="E1743" s="137"/>
      <c r="F1743" s="137"/>
      <c r="G1743" s="137"/>
      <c r="H1743" s="137"/>
      <c r="I1743" s="137"/>
      <c r="J1743" s="137"/>
      <c r="K1743" s="137"/>
      <c r="L1743" s="137"/>
      <c r="M1743" s="137"/>
      <c r="N1743" s="137"/>
      <c r="O1743" s="137"/>
      <c r="P1743" s="137"/>
      <c r="Q1743" s="137"/>
      <c r="R1743" s="137"/>
      <c r="S1743" s="137"/>
      <c r="T1743" s="137"/>
      <c r="U1743" s="137"/>
      <c r="V1743" s="137"/>
      <c r="W1743" s="137"/>
      <c r="X1743" s="137"/>
      <c r="Y1743" s="137"/>
      <c r="Z1743" s="137"/>
      <c r="AA1743" s="137"/>
      <c r="AB1743" s="137"/>
    </row>
    <row r="1744" s="139" customFormat="1" spans="1:28">
      <c r="A1744" s="137"/>
      <c r="B1744" s="137"/>
      <c r="C1744" s="137"/>
      <c r="D1744" s="137"/>
      <c r="E1744" s="137"/>
      <c r="F1744" s="137"/>
      <c r="G1744" s="137"/>
      <c r="H1744" s="137"/>
      <c r="I1744" s="137"/>
      <c r="J1744" s="137"/>
      <c r="K1744" s="137"/>
      <c r="L1744" s="137"/>
      <c r="M1744" s="137"/>
      <c r="N1744" s="137"/>
      <c r="O1744" s="137"/>
      <c r="P1744" s="137"/>
      <c r="Q1744" s="137"/>
      <c r="R1744" s="137"/>
      <c r="S1744" s="137"/>
      <c r="T1744" s="137"/>
      <c r="U1744" s="137"/>
      <c r="V1744" s="137"/>
      <c r="W1744" s="137"/>
      <c r="X1744" s="137"/>
      <c r="Y1744" s="137"/>
      <c r="Z1744" s="137"/>
      <c r="AA1744" s="137"/>
      <c r="AB1744" s="137"/>
    </row>
    <row r="1745" s="139" customFormat="1" spans="1:28">
      <c r="A1745" s="137"/>
      <c r="B1745" s="137"/>
      <c r="C1745" s="137"/>
      <c r="D1745" s="137"/>
      <c r="E1745" s="137"/>
      <c r="F1745" s="137"/>
      <c r="G1745" s="137"/>
      <c r="H1745" s="137"/>
      <c r="I1745" s="137"/>
      <c r="J1745" s="137"/>
      <c r="K1745" s="137"/>
      <c r="L1745" s="137"/>
      <c r="M1745" s="137"/>
      <c r="N1745" s="137"/>
      <c r="O1745" s="137"/>
      <c r="P1745" s="137"/>
      <c r="Q1745" s="137"/>
      <c r="R1745" s="137"/>
      <c r="S1745" s="137"/>
      <c r="T1745" s="137"/>
      <c r="U1745" s="137"/>
      <c r="V1745" s="137"/>
      <c r="W1745" s="137"/>
      <c r="X1745" s="137"/>
      <c r="Y1745" s="137"/>
      <c r="Z1745" s="137"/>
      <c r="AA1745" s="137"/>
      <c r="AB1745" s="137"/>
    </row>
    <row r="1746" s="139" customFormat="1" spans="1:28">
      <c r="A1746" s="137"/>
      <c r="B1746" s="137"/>
      <c r="C1746" s="137"/>
      <c r="D1746" s="137"/>
      <c r="E1746" s="137"/>
      <c r="F1746" s="137"/>
      <c r="G1746" s="137"/>
      <c r="H1746" s="137"/>
      <c r="I1746" s="137"/>
      <c r="J1746" s="137"/>
      <c r="K1746" s="137"/>
      <c r="L1746" s="137"/>
      <c r="M1746" s="137"/>
      <c r="N1746" s="137"/>
      <c r="O1746" s="137"/>
      <c r="P1746" s="137"/>
      <c r="Q1746" s="137"/>
      <c r="R1746" s="137"/>
      <c r="S1746" s="137"/>
      <c r="T1746" s="137"/>
      <c r="U1746" s="137"/>
      <c r="V1746" s="137"/>
      <c r="W1746" s="137"/>
      <c r="X1746" s="137"/>
      <c r="Y1746" s="137"/>
      <c r="Z1746" s="137"/>
      <c r="AA1746" s="137"/>
      <c r="AB1746" s="137"/>
    </row>
    <row r="1747" s="139" customFormat="1" spans="1:28">
      <c r="A1747" s="137"/>
      <c r="B1747" s="137"/>
      <c r="C1747" s="137"/>
      <c r="D1747" s="137"/>
      <c r="E1747" s="137"/>
      <c r="F1747" s="137"/>
      <c r="G1747" s="137"/>
      <c r="H1747" s="137"/>
      <c r="I1747" s="137"/>
      <c r="J1747" s="137"/>
      <c r="K1747" s="137"/>
      <c r="L1747" s="137"/>
      <c r="M1747" s="137"/>
      <c r="N1747" s="137"/>
      <c r="O1747" s="137"/>
      <c r="P1747" s="137"/>
      <c r="Q1747" s="137"/>
      <c r="R1747" s="137"/>
      <c r="S1747" s="137"/>
      <c r="T1747" s="137"/>
      <c r="U1747" s="137"/>
      <c r="V1747" s="137"/>
      <c r="W1747" s="137"/>
      <c r="X1747" s="137"/>
      <c r="Y1747" s="137"/>
      <c r="Z1747" s="137"/>
      <c r="AA1747" s="137"/>
      <c r="AB1747" s="137"/>
    </row>
    <row r="1748" s="139" customFormat="1" spans="1:28">
      <c r="A1748" s="137"/>
      <c r="B1748" s="137"/>
      <c r="C1748" s="137"/>
      <c r="D1748" s="137"/>
      <c r="E1748" s="137"/>
      <c r="F1748" s="137"/>
      <c r="G1748" s="137"/>
      <c r="H1748" s="137"/>
      <c r="I1748" s="137"/>
      <c r="J1748" s="137"/>
      <c r="K1748" s="137"/>
      <c r="L1748" s="137"/>
      <c r="M1748" s="137"/>
      <c r="N1748" s="137"/>
      <c r="O1748" s="137"/>
      <c r="P1748" s="137"/>
      <c r="Q1748" s="137"/>
      <c r="R1748" s="137"/>
      <c r="S1748" s="137"/>
      <c r="T1748" s="137"/>
      <c r="U1748" s="137"/>
      <c r="V1748" s="137"/>
      <c r="W1748" s="137"/>
      <c r="X1748" s="137"/>
      <c r="Y1748" s="137"/>
      <c r="Z1748" s="137"/>
      <c r="AA1748" s="137"/>
      <c r="AB1748" s="137"/>
    </row>
    <row r="1749" s="139" customFormat="1" spans="1:28">
      <c r="A1749" s="137"/>
      <c r="B1749" s="137"/>
      <c r="C1749" s="137"/>
      <c r="D1749" s="137"/>
      <c r="E1749" s="137"/>
      <c r="F1749" s="137"/>
      <c r="G1749" s="137"/>
      <c r="H1749" s="137"/>
      <c r="I1749" s="137"/>
      <c r="J1749" s="137"/>
      <c r="K1749" s="137"/>
      <c r="L1749" s="137"/>
      <c r="M1749" s="137"/>
      <c r="N1749" s="137"/>
      <c r="O1749" s="137"/>
      <c r="P1749" s="137"/>
      <c r="Q1749" s="137"/>
      <c r="R1749" s="137"/>
      <c r="S1749" s="137"/>
      <c r="T1749" s="137"/>
      <c r="U1749" s="137"/>
      <c r="V1749" s="137"/>
      <c r="W1749" s="137"/>
      <c r="X1749" s="137"/>
      <c r="Y1749" s="137"/>
      <c r="Z1749" s="137"/>
      <c r="AA1749" s="137"/>
      <c r="AB1749" s="137"/>
    </row>
    <row r="1750" s="139" customFormat="1" spans="1:28">
      <c r="A1750" s="137"/>
      <c r="B1750" s="137"/>
      <c r="C1750" s="137"/>
      <c r="D1750" s="137"/>
      <c r="E1750" s="137"/>
      <c r="F1750" s="137"/>
      <c r="G1750" s="137"/>
      <c r="H1750" s="137"/>
      <c r="I1750" s="137"/>
      <c r="J1750" s="137"/>
      <c r="K1750" s="137"/>
      <c r="L1750" s="137"/>
      <c r="M1750" s="137"/>
      <c r="N1750" s="137"/>
      <c r="O1750" s="137"/>
      <c r="P1750" s="137"/>
      <c r="Q1750" s="137"/>
      <c r="R1750" s="137"/>
      <c r="S1750" s="137"/>
      <c r="T1750" s="137"/>
      <c r="U1750" s="137"/>
      <c r="V1750" s="137"/>
      <c r="W1750" s="137"/>
      <c r="X1750" s="137"/>
      <c r="Y1750" s="137"/>
      <c r="Z1750" s="137"/>
      <c r="AA1750" s="137"/>
      <c r="AB1750" s="137"/>
    </row>
    <row r="1751" s="139" customFormat="1" spans="1:28">
      <c r="A1751" s="137"/>
      <c r="B1751" s="137"/>
      <c r="C1751" s="137"/>
      <c r="D1751" s="137"/>
      <c r="E1751" s="137"/>
      <c r="F1751" s="137"/>
      <c r="G1751" s="137"/>
      <c r="H1751" s="137"/>
      <c r="I1751" s="137"/>
      <c r="J1751" s="137"/>
      <c r="K1751" s="137"/>
      <c r="L1751" s="137"/>
      <c r="M1751" s="137"/>
      <c r="N1751" s="137"/>
      <c r="O1751" s="137"/>
      <c r="P1751" s="137"/>
      <c r="Q1751" s="137"/>
      <c r="R1751" s="137"/>
      <c r="S1751" s="137"/>
      <c r="T1751" s="137"/>
      <c r="U1751" s="137"/>
      <c r="V1751" s="137"/>
      <c r="W1751" s="137"/>
      <c r="X1751" s="137"/>
      <c r="Y1751" s="137"/>
      <c r="Z1751" s="137"/>
      <c r="AA1751" s="137"/>
      <c r="AB1751" s="137"/>
    </row>
    <row r="1752" s="139" customFormat="1" spans="1:28">
      <c r="A1752" s="137"/>
      <c r="B1752" s="137"/>
      <c r="C1752" s="137"/>
      <c r="D1752" s="137"/>
      <c r="E1752" s="137"/>
      <c r="F1752" s="137"/>
      <c r="G1752" s="137"/>
      <c r="H1752" s="137"/>
      <c r="I1752" s="137"/>
      <c r="J1752" s="137"/>
      <c r="K1752" s="137"/>
      <c r="L1752" s="137"/>
      <c r="M1752" s="137"/>
      <c r="N1752" s="137"/>
      <c r="O1752" s="137"/>
      <c r="P1752" s="137"/>
      <c r="Q1752" s="137"/>
      <c r="R1752" s="137"/>
      <c r="S1752" s="137"/>
      <c r="T1752" s="137"/>
      <c r="U1752" s="137"/>
      <c r="V1752" s="137"/>
      <c r="W1752" s="137"/>
      <c r="X1752" s="137"/>
      <c r="Y1752" s="137"/>
      <c r="Z1752" s="137"/>
      <c r="AA1752" s="137"/>
      <c r="AB1752" s="137"/>
    </row>
    <row r="1753" s="139" customFormat="1" spans="1:28">
      <c r="A1753" s="137"/>
      <c r="B1753" s="137"/>
      <c r="C1753" s="137"/>
      <c r="D1753" s="137"/>
      <c r="E1753" s="137"/>
      <c r="F1753" s="137"/>
      <c r="G1753" s="137"/>
      <c r="H1753" s="137"/>
      <c r="I1753" s="137"/>
      <c r="J1753" s="137"/>
      <c r="K1753" s="137"/>
      <c r="L1753" s="137"/>
      <c r="M1753" s="137"/>
      <c r="N1753" s="137"/>
      <c r="O1753" s="137"/>
      <c r="P1753" s="137"/>
      <c r="Q1753" s="137"/>
      <c r="R1753" s="137"/>
      <c r="S1753" s="137"/>
      <c r="T1753" s="137"/>
      <c r="U1753" s="137"/>
      <c r="V1753" s="137"/>
      <c r="W1753" s="137"/>
      <c r="X1753" s="137"/>
      <c r="Y1753" s="137"/>
      <c r="Z1753" s="137"/>
      <c r="AA1753" s="137"/>
      <c r="AB1753" s="137"/>
    </row>
    <row r="1754" s="139" customFormat="1" spans="1:28">
      <c r="A1754" s="137"/>
      <c r="B1754" s="137"/>
      <c r="C1754" s="137"/>
      <c r="D1754" s="137"/>
      <c r="E1754" s="137"/>
      <c r="F1754" s="137"/>
      <c r="G1754" s="137"/>
      <c r="H1754" s="137"/>
      <c r="I1754" s="137"/>
      <c r="J1754" s="137"/>
      <c r="K1754" s="137"/>
      <c r="L1754" s="137"/>
      <c r="M1754" s="137"/>
      <c r="N1754" s="137"/>
      <c r="O1754" s="137"/>
      <c r="P1754" s="137"/>
      <c r="Q1754" s="137"/>
      <c r="R1754" s="137"/>
      <c r="S1754" s="137"/>
      <c r="T1754" s="137"/>
      <c r="U1754" s="137"/>
      <c r="V1754" s="137"/>
      <c r="W1754" s="137"/>
      <c r="X1754" s="137"/>
      <c r="Y1754" s="137"/>
      <c r="Z1754" s="137"/>
      <c r="AA1754" s="137"/>
      <c r="AB1754" s="137"/>
    </row>
    <row r="1755" s="139" customFormat="1" spans="1:28">
      <c r="A1755" s="137"/>
      <c r="B1755" s="137"/>
      <c r="C1755" s="137"/>
      <c r="D1755" s="137"/>
      <c r="E1755" s="137"/>
      <c r="F1755" s="137"/>
      <c r="G1755" s="137"/>
      <c r="H1755" s="137"/>
      <c r="I1755" s="137"/>
      <c r="J1755" s="137"/>
      <c r="K1755" s="137"/>
      <c r="L1755" s="137"/>
      <c r="M1755" s="137"/>
      <c r="N1755" s="137"/>
      <c r="O1755" s="137"/>
      <c r="P1755" s="137"/>
      <c r="Q1755" s="137"/>
      <c r="R1755" s="137"/>
      <c r="S1755" s="137"/>
      <c r="T1755" s="137"/>
      <c r="U1755" s="137"/>
      <c r="V1755" s="137"/>
      <c r="W1755" s="137"/>
      <c r="X1755" s="137"/>
      <c r="Y1755" s="137"/>
      <c r="Z1755" s="137"/>
      <c r="AA1755" s="137"/>
      <c r="AB1755" s="137"/>
    </row>
    <row r="1756" s="139" customFormat="1" spans="1:28">
      <c r="A1756" s="137"/>
      <c r="B1756" s="137"/>
      <c r="C1756" s="137"/>
      <c r="D1756" s="137"/>
      <c r="E1756" s="137"/>
      <c r="F1756" s="137"/>
      <c r="G1756" s="137"/>
      <c r="H1756" s="137"/>
      <c r="I1756" s="137"/>
      <c r="J1756" s="137"/>
      <c r="K1756" s="137"/>
      <c r="L1756" s="137"/>
      <c r="M1756" s="137"/>
      <c r="N1756" s="137"/>
      <c r="O1756" s="137"/>
      <c r="P1756" s="137"/>
      <c r="Q1756" s="137"/>
      <c r="R1756" s="137"/>
      <c r="S1756" s="137"/>
      <c r="T1756" s="137"/>
      <c r="U1756" s="137"/>
      <c r="V1756" s="137"/>
      <c r="W1756" s="137"/>
      <c r="X1756" s="137"/>
      <c r="Y1756" s="137"/>
      <c r="Z1756" s="137"/>
      <c r="AA1756" s="137"/>
      <c r="AB1756" s="137"/>
    </row>
    <row r="1757" s="139" customFormat="1" spans="1:28">
      <c r="A1757" s="137"/>
      <c r="B1757" s="137"/>
      <c r="C1757" s="137"/>
      <c r="D1757" s="137"/>
      <c r="E1757" s="137"/>
      <c r="F1757" s="137"/>
      <c r="G1757" s="137"/>
      <c r="H1757" s="137"/>
      <c r="I1757" s="137"/>
      <c r="J1757" s="137"/>
      <c r="K1757" s="137"/>
      <c r="L1757" s="137"/>
      <c r="M1757" s="137"/>
      <c r="N1757" s="137"/>
      <c r="O1757" s="137"/>
      <c r="P1757" s="137"/>
      <c r="Q1757" s="137"/>
      <c r="R1757" s="137"/>
      <c r="S1757" s="137"/>
      <c r="T1757" s="137"/>
      <c r="U1757" s="137"/>
      <c r="V1757" s="137"/>
      <c r="W1757" s="137"/>
      <c r="X1757" s="137"/>
      <c r="Y1757" s="137"/>
      <c r="Z1757" s="137"/>
      <c r="AA1757" s="137"/>
      <c r="AB1757" s="137"/>
    </row>
    <row r="1758" s="139" customFormat="1" spans="1:28">
      <c r="A1758" s="137"/>
      <c r="B1758" s="137"/>
      <c r="C1758" s="137"/>
      <c r="D1758" s="137"/>
      <c r="E1758" s="137"/>
      <c r="F1758" s="137"/>
      <c r="G1758" s="137"/>
      <c r="H1758" s="137"/>
      <c r="I1758" s="137"/>
      <c r="J1758" s="137"/>
      <c r="K1758" s="137"/>
      <c r="L1758" s="137"/>
      <c r="M1758" s="137"/>
      <c r="N1758" s="137"/>
      <c r="O1758" s="137"/>
      <c r="P1758" s="137"/>
      <c r="Q1758" s="137"/>
      <c r="R1758" s="137"/>
      <c r="S1758" s="137"/>
      <c r="T1758" s="137"/>
      <c r="U1758" s="137"/>
      <c r="V1758" s="137"/>
      <c r="W1758" s="137"/>
      <c r="X1758" s="137"/>
      <c r="Y1758" s="137"/>
      <c r="Z1758" s="137"/>
      <c r="AA1758" s="137"/>
      <c r="AB1758" s="137"/>
    </row>
    <row r="1759" s="139" customFormat="1" spans="1:28">
      <c r="A1759" s="137"/>
      <c r="B1759" s="137"/>
      <c r="C1759" s="137"/>
      <c r="D1759" s="137"/>
      <c r="E1759" s="137"/>
      <c r="F1759" s="137"/>
      <c r="G1759" s="137"/>
      <c r="H1759" s="137"/>
      <c r="I1759" s="137"/>
      <c r="J1759" s="137"/>
      <c r="K1759" s="137"/>
      <c r="L1759" s="137"/>
      <c r="M1759" s="137"/>
      <c r="N1759" s="137"/>
      <c r="O1759" s="137"/>
      <c r="P1759" s="137"/>
      <c r="Q1759" s="137"/>
      <c r="R1759" s="137"/>
      <c r="S1759" s="137"/>
      <c r="T1759" s="137"/>
      <c r="U1759" s="137"/>
      <c r="V1759" s="137"/>
      <c r="W1759" s="137"/>
      <c r="X1759" s="137"/>
      <c r="Y1759" s="137"/>
      <c r="Z1759" s="137"/>
      <c r="AA1759" s="137"/>
      <c r="AB1759" s="137"/>
    </row>
    <row r="1760" s="139" customFormat="1" spans="1:28">
      <c r="A1760" s="137"/>
      <c r="B1760" s="137"/>
      <c r="C1760" s="137"/>
      <c r="D1760" s="137"/>
      <c r="E1760" s="137"/>
      <c r="F1760" s="137"/>
      <c r="G1760" s="137"/>
      <c r="H1760" s="137"/>
      <c r="I1760" s="137"/>
      <c r="J1760" s="137"/>
      <c r="K1760" s="137"/>
      <c r="L1760" s="137"/>
      <c r="M1760" s="137"/>
      <c r="N1760" s="137"/>
      <c r="O1760" s="137"/>
      <c r="P1760" s="137"/>
      <c r="Q1760" s="137"/>
      <c r="R1760" s="137"/>
      <c r="S1760" s="137"/>
      <c r="T1760" s="137"/>
      <c r="U1760" s="137"/>
      <c r="V1760" s="137"/>
      <c r="W1760" s="137"/>
      <c r="X1760" s="137"/>
      <c r="Y1760" s="137"/>
      <c r="Z1760" s="137"/>
      <c r="AA1760" s="137"/>
      <c r="AB1760" s="137"/>
    </row>
    <row r="1761" s="139" customFormat="1" spans="1:28">
      <c r="A1761" s="137"/>
      <c r="B1761" s="137"/>
      <c r="C1761" s="137"/>
      <c r="D1761" s="137"/>
      <c r="E1761" s="137"/>
      <c r="F1761" s="137"/>
      <c r="G1761" s="137"/>
      <c r="H1761" s="137"/>
      <c r="I1761" s="137"/>
      <c r="J1761" s="137"/>
      <c r="K1761" s="137"/>
      <c r="L1761" s="137"/>
      <c r="M1761" s="137"/>
      <c r="N1761" s="137"/>
      <c r="O1761" s="137"/>
      <c r="P1761" s="137"/>
      <c r="Q1761" s="137"/>
      <c r="R1761" s="137"/>
      <c r="S1761" s="137"/>
      <c r="T1761" s="137"/>
      <c r="U1761" s="137"/>
      <c r="V1761" s="137"/>
      <c r="W1761" s="137"/>
      <c r="X1761" s="137"/>
      <c r="Y1761" s="137"/>
      <c r="Z1761" s="137"/>
      <c r="AA1761" s="137"/>
      <c r="AB1761" s="137"/>
    </row>
    <row r="1762" s="139" customFormat="1" spans="1:28">
      <c r="A1762" s="137"/>
      <c r="B1762" s="137"/>
      <c r="C1762" s="137"/>
      <c r="D1762" s="137"/>
      <c r="E1762" s="137"/>
      <c r="F1762" s="137"/>
      <c r="G1762" s="137"/>
      <c r="H1762" s="137"/>
      <c r="I1762" s="137"/>
      <c r="J1762" s="137"/>
      <c r="K1762" s="137"/>
      <c r="L1762" s="137"/>
      <c r="M1762" s="137"/>
      <c r="N1762" s="137"/>
      <c r="O1762" s="137"/>
      <c r="P1762" s="137"/>
      <c r="Q1762" s="137"/>
      <c r="R1762" s="137"/>
      <c r="S1762" s="137"/>
      <c r="T1762" s="137"/>
      <c r="U1762" s="137"/>
      <c r="V1762" s="137"/>
      <c r="W1762" s="137"/>
      <c r="X1762" s="137"/>
      <c r="Y1762" s="137"/>
      <c r="Z1762" s="137"/>
      <c r="AA1762" s="137"/>
      <c r="AB1762" s="137"/>
    </row>
    <row r="1763" s="139" customFormat="1" spans="1:28">
      <c r="A1763" s="137"/>
      <c r="B1763" s="137"/>
      <c r="C1763" s="137"/>
      <c r="D1763" s="137"/>
      <c r="E1763" s="137"/>
      <c r="F1763" s="137"/>
      <c r="G1763" s="137"/>
      <c r="H1763" s="137"/>
      <c r="I1763" s="137"/>
      <c r="J1763" s="137"/>
      <c r="K1763" s="137"/>
      <c r="L1763" s="137"/>
      <c r="M1763" s="137"/>
      <c r="N1763" s="137"/>
      <c r="O1763" s="137"/>
      <c r="P1763" s="137"/>
      <c r="Q1763" s="137"/>
      <c r="R1763" s="137"/>
      <c r="S1763" s="137"/>
      <c r="T1763" s="137"/>
      <c r="U1763" s="137"/>
      <c r="V1763" s="137"/>
      <c r="W1763" s="137"/>
      <c r="X1763" s="137"/>
      <c r="Y1763" s="137"/>
      <c r="Z1763" s="137"/>
      <c r="AA1763" s="137"/>
      <c r="AB1763" s="137"/>
    </row>
    <row r="1764" s="139" customFormat="1" spans="1:28">
      <c r="A1764" s="137"/>
      <c r="B1764" s="137"/>
      <c r="C1764" s="137"/>
      <c r="D1764" s="137"/>
      <c r="E1764" s="137"/>
      <c r="F1764" s="137"/>
      <c r="G1764" s="137"/>
      <c r="H1764" s="137"/>
      <c r="I1764" s="137"/>
      <c r="J1764" s="137"/>
      <c r="K1764" s="137"/>
      <c r="L1764" s="137"/>
      <c r="M1764" s="137"/>
      <c r="N1764" s="137"/>
      <c r="O1764" s="137"/>
      <c r="P1764" s="137"/>
      <c r="Q1764" s="137"/>
      <c r="R1764" s="137"/>
      <c r="S1764" s="137"/>
      <c r="T1764" s="137"/>
      <c r="U1764" s="137"/>
      <c r="V1764" s="137"/>
      <c r="W1764" s="137"/>
      <c r="X1764" s="137"/>
      <c r="Y1764" s="137"/>
      <c r="Z1764" s="137"/>
      <c r="AA1764" s="137"/>
      <c r="AB1764" s="137"/>
    </row>
    <row r="1765" s="139" customFormat="1" spans="1:28">
      <c r="A1765" s="137"/>
      <c r="B1765" s="137"/>
      <c r="C1765" s="137"/>
      <c r="D1765" s="137"/>
      <c r="E1765" s="137"/>
      <c r="F1765" s="137"/>
      <c r="G1765" s="137"/>
      <c r="H1765" s="137"/>
      <c r="I1765" s="137"/>
      <c r="J1765" s="137"/>
      <c r="K1765" s="137"/>
      <c r="L1765" s="137"/>
      <c r="M1765" s="137"/>
      <c r="N1765" s="137"/>
      <c r="O1765" s="137"/>
      <c r="P1765" s="137"/>
      <c r="Q1765" s="137"/>
      <c r="R1765" s="137"/>
      <c r="S1765" s="137"/>
      <c r="T1765" s="137"/>
      <c r="U1765" s="137"/>
      <c r="V1765" s="137"/>
      <c r="W1765" s="137"/>
      <c r="X1765" s="137"/>
      <c r="Y1765" s="137"/>
      <c r="Z1765" s="137"/>
      <c r="AA1765" s="137"/>
      <c r="AB1765" s="137"/>
    </row>
    <row r="1766" s="139" customFormat="1" spans="1:28">
      <c r="A1766" s="137"/>
      <c r="B1766" s="137"/>
      <c r="C1766" s="137"/>
      <c r="D1766" s="137"/>
      <c r="E1766" s="137"/>
      <c r="F1766" s="137"/>
      <c r="G1766" s="137"/>
      <c r="H1766" s="137"/>
      <c r="I1766" s="137"/>
      <c r="J1766" s="137"/>
      <c r="K1766" s="137"/>
      <c r="L1766" s="137"/>
      <c r="M1766" s="137"/>
      <c r="N1766" s="137"/>
      <c r="O1766" s="137"/>
      <c r="P1766" s="137"/>
      <c r="Q1766" s="137"/>
      <c r="R1766" s="137"/>
      <c r="S1766" s="137"/>
      <c r="T1766" s="137"/>
      <c r="U1766" s="137"/>
      <c r="V1766" s="137"/>
      <c r="W1766" s="137"/>
      <c r="X1766" s="137"/>
      <c r="Y1766" s="137"/>
      <c r="Z1766" s="137"/>
      <c r="AA1766" s="137"/>
      <c r="AB1766" s="137"/>
    </row>
    <row r="1767" s="139" customFormat="1" spans="1:28">
      <c r="A1767" s="137"/>
      <c r="B1767" s="137"/>
      <c r="C1767" s="137"/>
      <c r="D1767" s="137"/>
      <c r="E1767" s="137"/>
      <c r="F1767" s="137"/>
      <c r="G1767" s="137"/>
      <c r="H1767" s="137"/>
      <c r="I1767" s="137"/>
      <c r="J1767" s="137"/>
      <c r="K1767" s="137"/>
      <c r="L1767" s="137"/>
      <c r="M1767" s="137"/>
      <c r="N1767" s="137"/>
      <c r="O1767" s="137"/>
      <c r="P1767" s="137"/>
      <c r="Q1767" s="137"/>
      <c r="R1767" s="137"/>
      <c r="S1767" s="137"/>
      <c r="T1767" s="137"/>
      <c r="U1767" s="137"/>
      <c r="V1767" s="137"/>
      <c r="W1767" s="137"/>
      <c r="X1767" s="137"/>
      <c r="Y1767" s="137"/>
      <c r="Z1767" s="137"/>
      <c r="AA1767" s="137"/>
      <c r="AB1767" s="137"/>
    </row>
    <row r="1768" s="139" customFormat="1" spans="1:28">
      <c r="A1768" s="137"/>
      <c r="B1768" s="137"/>
      <c r="C1768" s="137"/>
      <c r="D1768" s="137"/>
      <c r="E1768" s="137"/>
      <c r="F1768" s="137"/>
      <c r="G1768" s="137"/>
      <c r="H1768" s="137"/>
      <c r="I1768" s="137"/>
      <c r="J1768" s="137"/>
      <c r="K1768" s="137"/>
      <c r="L1768" s="137"/>
      <c r="M1768" s="137"/>
      <c r="N1768" s="137"/>
      <c r="O1768" s="137"/>
      <c r="P1768" s="137"/>
      <c r="Q1768" s="137"/>
      <c r="R1768" s="137"/>
      <c r="S1768" s="137"/>
      <c r="T1768" s="137"/>
      <c r="U1768" s="137"/>
      <c r="V1768" s="137"/>
      <c r="W1768" s="137"/>
      <c r="X1768" s="137"/>
      <c r="Y1768" s="137"/>
      <c r="Z1768" s="137"/>
      <c r="AA1768" s="137"/>
      <c r="AB1768" s="137"/>
    </row>
    <row r="1769" s="139" customFormat="1" spans="1:28">
      <c r="A1769" s="137"/>
      <c r="B1769" s="137"/>
      <c r="C1769" s="137"/>
      <c r="D1769" s="137"/>
      <c r="E1769" s="137"/>
      <c r="F1769" s="137"/>
      <c r="G1769" s="137"/>
      <c r="H1769" s="137"/>
      <c r="I1769" s="137"/>
      <c r="J1769" s="137"/>
      <c r="K1769" s="137"/>
      <c r="L1769" s="137"/>
      <c r="M1769" s="137"/>
      <c r="N1769" s="137"/>
      <c r="O1769" s="137"/>
      <c r="P1769" s="137"/>
      <c r="Q1769" s="137"/>
      <c r="R1769" s="137"/>
      <c r="S1769" s="137"/>
      <c r="T1769" s="137"/>
      <c r="U1769" s="137"/>
      <c r="V1769" s="137"/>
      <c r="W1769" s="137"/>
      <c r="X1769" s="137"/>
      <c r="Y1769" s="137"/>
      <c r="Z1769" s="137"/>
      <c r="AA1769" s="137"/>
      <c r="AB1769" s="137"/>
    </row>
    <row r="1770" s="139" customFormat="1" spans="1:28">
      <c r="A1770" s="137"/>
      <c r="B1770" s="137"/>
      <c r="C1770" s="137"/>
      <c r="D1770" s="137"/>
      <c r="E1770" s="137"/>
      <c r="F1770" s="137"/>
      <c r="G1770" s="137"/>
      <c r="H1770" s="137"/>
      <c r="I1770" s="137"/>
      <c r="J1770" s="137"/>
      <c r="K1770" s="137"/>
      <c r="L1770" s="137"/>
      <c r="M1770" s="137"/>
      <c r="N1770" s="137"/>
      <c r="O1770" s="137"/>
      <c r="P1770" s="137"/>
      <c r="Q1770" s="137"/>
      <c r="R1770" s="137"/>
      <c r="S1770" s="137"/>
      <c r="T1770" s="137"/>
      <c r="U1770" s="137"/>
      <c r="V1770" s="137"/>
      <c r="W1770" s="137"/>
      <c r="X1770" s="137"/>
      <c r="Y1770" s="137"/>
      <c r="Z1770" s="137"/>
      <c r="AA1770" s="137"/>
      <c r="AB1770" s="137"/>
    </row>
    <row r="1771" s="139" customFormat="1" spans="1:28">
      <c r="A1771" s="137"/>
      <c r="B1771" s="137"/>
      <c r="C1771" s="137"/>
      <c r="D1771" s="137"/>
      <c r="E1771" s="137"/>
      <c r="F1771" s="137"/>
      <c r="G1771" s="137"/>
      <c r="H1771" s="137"/>
      <c r="I1771" s="137"/>
      <c r="J1771" s="137"/>
      <c r="K1771" s="137"/>
      <c r="L1771" s="137"/>
      <c r="M1771" s="137"/>
      <c r="N1771" s="137"/>
      <c r="O1771" s="137"/>
      <c r="P1771" s="137"/>
      <c r="Q1771" s="137"/>
      <c r="R1771" s="137"/>
      <c r="S1771" s="137"/>
      <c r="T1771" s="137"/>
      <c r="U1771" s="137"/>
      <c r="V1771" s="137"/>
      <c r="W1771" s="137"/>
      <c r="X1771" s="137"/>
      <c r="Y1771" s="137"/>
      <c r="Z1771" s="137"/>
      <c r="AA1771" s="137"/>
      <c r="AB1771" s="137"/>
    </row>
    <row r="1772" s="139" customFormat="1" spans="1:28">
      <c r="A1772" s="137"/>
      <c r="B1772" s="137"/>
      <c r="C1772" s="137"/>
      <c r="D1772" s="137"/>
      <c r="E1772" s="137"/>
      <c r="F1772" s="137"/>
      <c r="G1772" s="137"/>
      <c r="H1772" s="137"/>
      <c r="I1772" s="137"/>
      <c r="J1772" s="137"/>
      <c r="K1772" s="137"/>
      <c r="L1772" s="137"/>
      <c r="M1772" s="137"/>
      <c r="N1772" s="137"/>
      <c r="O1772" s="137"/>
      <c r="P1772" s="137"/>
      <c r="Q1772" s="137"/>
      <c r="R1772" s="137"/>
      <c r="S1772" s="137"/>
      <c r="T1772" s="137"/>
      <c r="U1772" s="137"/>
      <c r="V1772" s="137"/>
      <c r="W1772" s="137"/>
      <c r="X1772" s="137"/>
      <c r="Y1772" s="137"/>
      <c r="Z1772" s="137"/>
      <c r="AA1772" s="137"/>
      <c r="AB1772" s="137"/>
    </row>
    <row r="1773" s="139" customFormat="1" spans="1:28">
      <c r="A1773" s="137"/>
      <c r="B1773" s="137"/>
      <c r="C1773" s="137"/>
      <c r="D1773" s="137"/>
      <c r="E1773" s="137"/>
      <c r="F1773" s="137"/>
      <c r="G1773" s="137"/>
      <c r="H1773" s="137"/>
      <c r="I1773" s="137"/>
      <c r="J1773" s="137"/>
      <c r="K1773" s="137"/>
      <c r="L1773" s="137"/>
      <c r="M1773" s="137"/>
      <c r="N1773" s="137"/>
      <c r="O1773" s="137"/>
      <c r="P1773" s="137"/>
      <c r="Q1773" s="137"/>
      <c r="R1773" s="137"/>
      <c r="S1773" s="137"/>
      <c r="T1773" s="137"/>
      <c r="U1773" s="137"/>
      <c r="V1773" s="137"/>
      <c r="W1773" s="137"/>
      <c r="X1773" s="137"/>
      <c r="Y1773" s="137"/>
      <c r="Z1773" s="137"/>
      <c r="AA1773" s="137"/>
      <c r="AB1773" s="137"/>
    </row>
    <row r="1774" s="139" customFormat="1" spans="1:28">
      <c r="A1774" s="137"/>
      <c r="B1774" s="137"/>
      <c r="C1774" s="137"/>
      <c r="D1774" s="137"/>
      <c r="E1774" s="137"/>
      <c r="F1774" s="137"/>
      <c r="G1774" s="137"/>
      <c r="H1774" s="137"/>
      <c r="I1774" s="137"/>
      <c r="J1774" s="137"/>
      <c r="K1774" s="137"/>
      <c r="L1774" s="137"/>
      <c r="M1774" s="137"/>
      <c r="N1774" s="137"/>
      <c r="O1774" s="137"/>
      <c r="P1774" s="137"/>
      <c r="Q1774" s="137"/>
      <c r="R1774" s="137"/>
      <c r="S1774" s="137"/>
      <c r="T1774" s="137"/>
      <c r="U1774" s="137"/>
      <c r="V1774" s="137"/>
      <c r="W1774" s="137"/>
      <c r="X1774" s="137"/>
      <c r="Y1774" s="137"/>
      <c r="Z1774" s="137"/>
      <c r="AA1774" s="137"/>
      <c r="AB1774" s="137"/>
    </row>
    <row r="1775" s="139" customFormat="1" spans="1:28">
      <c r="A1775" s="137"/>
      <c r="B1775" s="137"/>
      <c r="C1775" s="137"/>
      <c r="D1775" s="137"/>
      <c r="E1775" s="137"/>
      <c r="F1775" s="137"/>
      <c r="G1775" s="137"/>
      <c r="H1775" s="137"/>
      <c r="I1775" s="137"/>
      <c r="J1775" s="137"/>
      <c r="K1775" s="137"/>
      <c r="L1775" s="137"/>
      <c r="M1775" s="137"/>
      <c r="N1775" s="137"/>
      <c r="O1775" s="137"/>
      <c r="P1775" s="137"/>
      <c r="Q1775" s="137"/>
      <c r="R1775" s="137"/>
      <c r="S1775" s="137"/>
      <c r="T1775" s="137"/>
      <c r="U1775" s="137"/>
      <c r="V1775" s="137"/>
      <c r="W1775" s="137"/>
      <c r="X1775" s="137"/>
      <c r="Y1775" s="137"/>
      <c r="Z1775" s="137"/>
      <c r="AA1775" s="137"/>
      <c r="AB1775" s="137"/>
    </row>
    <row r="1776" s="139" customFormat="1" spans="1:28">
      <c r="A1776" s="137"/>
      <c r="B1776" s="137"/>
      <c r="C1776" s="137"/>
      <c r="D1776" s="137"/>
      <c r="E1776" s="137"/>
      <c r="F1776" s="137"/>
      <c r="G1776" s="137"/>
      <c r="H1776" s="137"/>
      <c r="I1776" s="137"/>
      <c r="J1776" s="137"/>
      <c r="K1776" s="137"/>
      <c r="L1776" s="137"/>
      <c r="M1776" s="137"/>
      <c r="N1776" s="137"/>
      <c r="O1776" s="137"/>
      <c r="P1776" s="137"/>
      <c r="Q1776" s="137"/>
      <c r="R1776" s="137"/>
      <c r="S1776" s="137"/>
      <c r="T1776" s="137"/>
      <c r="U1776" s="137"/>
      <c r="V1776" s="137"/>
      <c r="W1776" s="137"/>
      <c r="X1776" s="137"/>
      <c r="Y1776" s="137"/>
      <c r="Z1776" s="137"/>
      <c r="AA1776" s="137"/>
      <c r="AB1776" s="137"/>
    </row>
    <row r="1777" s="139" customFormat="1" spans="1:28">
      <c r="A1777" s="137"/>
      <c r="B1777" s="137"/>
      <c r="C1777" s="137"/>
      <c r="D1777" s="137"/>
      <c r="E1777" s="137"/>
      <c r="F1777" s="137"/>
      <c r="G1777" s="137"/>
      <c r="H1777" s="137"/>
      <c r="I1777" s="137"/>
      <c r="J1777" s="137"/>
      <c r="K1777" s="137"/>
      <c r="L1777" s="137"/>
      <c r="M1777" s="137"/>
      <c r="N1777" s="137"/>
      <c r="O1777" s="137"/>
      <c r="P1777" s="137"/>
      <c r="Q1777" s="137"/>
      <c r="R1777" s="137"/>
      <c r="S1777" s="137"/>
      <c r="T1777" s="137"/>
      <c r="U1777" s="137"/>
      <c r="V1777" s="137"/>
      <c r="W1777" s="137"/>
      <c r="X1777" s="137"/>
      <c r="Y1777" s="137"/>
      <c r="Z1777" s="137"/>
      <c r="AA1777" s="137"/>
      <c r="AB1777" s="137"/>
    </row>
    <row r="1778" s="139" customFormat="1" spans="1:28">
      <c r="A1778" s="137"/>
      <c r="B1778" s="137"/>
      <c r="C1778" s="137"/>
      <c r="D1778" s="137"/>
      <c r="E1778" s="137"/>
      <c r="F1778" s="137"/>
      <c r="G1778" s="137"/>
      <c r="H1778" s="137"/>
      <c r="I1778" s="137"/>
      <c r="J1778" s="137"/>
      <c r="K1778" s="137"/>
      <c r="L1778" s="137"/>
      <c r="M1778" s="137"/>
      <c r="N1778" s="137"/>
      <c r="O1778" s="137"/>
      <c r="P1778" s="137"/>
      <c r="Q1778" s="137"/>
      <c r="R1778" s="137"/>
      <c r="S1778" s="137"/>
      <c r="T1778" s="137"/>
      <c r="U1778" s="137"/>
      <c r="V1778" s="137"/>
      <c r="W1778" s="137"/>
      <c r="X1778" s="137"/>
      <c r="Y1778" s="137"/>
      <c r="Z1778" s="137"/>
      <c r="AA1778" s="137"/>
      <c r="AB1778" s="137"/>
    </row>
    <row r="1779" s="139" customFormat="1" spans="1:28">
      <c r="A1779" s="137"/>
      <c r="B1779" s="137"/>
      <c r="C1779" s="137"/>
      <c r="D1779" s="137"/>
      <c r="E1779" s="137"/>
      <c r="F1779" s="137"/>
      <c r="G1779" s="137"/>
      <c r="H1779" s="137"/>
      <c r="I1779" s="137"/>
      <c r="J1779" s="137"/>
      <c r="K1779" s="137"/>
      <c r="L1779" s="137"/>
      <c r="M1779" s="137"/>
      <c r="N1779" s="137"/>
      <c r="O1779" s="137"/>
      <c r="P1779" s="137"/>
      <c r="Q1779" s="137"/>
      <c r="R1779" s="137"/>
      <c r="S1779" s="137"/>
      <c r="T1779" s="137"/>
      <c r="U1779" s="137"/>
      <c r="V1779" s="137"/>
      <c r="W1779" s="137"/>
      <c r="X1779" s="137"/>
      <c r="Y1779" s="137"/>
      <c r="Z1779" s="137"/>
      <c r="AA1779" s="137"/>
      <c r="AB1779" s="137"/>
    </row>
    <row r="1780" s="139" customFormat="1" spans="1:28">
      <c r="A1780" s="137"/>
      <c r="B1780" s="137"/>
      <c r="C1780" s="137"/>
      <c r="D1780" s="137"/>
      <c r="E1780" s="137"/>
      <c r="F1780" s="137"/>
      <c r="G1780" s="137"/>
      <c r="H1780" s="137"/>
      <c r="I1780" s="137"/>
      <c r="J1780" s="137"/>
      <c r="K1780" s="137"/>
      <c r="L1780" s="137"/>
      <c r="M1780" s="137"/>
      <c r="N1780" s="137"/>
      <c r="O1780" s="137"/>
      <c r="P1780" s="137"/>
      <c r="Q1780" s="137"/>
      <c r="R1780" s="137"/>
      <c r="S1780" s="137"/>
      <c r="T1780" s="137"/>
      <c r="U1780" s="137"/>
      <c r="V1780" s="137"/>
      <c r="W1780" s="137"/>
      <c r="X1780" s="137"/>
      <c r="Y1780" s="137"/>
      <c r="Z1780" s="137"/>
      <c r="AA1780" s="137"/>
      <c r="AB1780" s="137"/>
    </row>
    <row r="1781" s="139" customFormat="1" spans="1:28">
      <c r="A1781" s="137"/>
      <c r="B1781" s="137"/>
      <c r="C1781" s="137"/>
      <c r="D1781" s="137"/>
      <c r="E1781" s="137"/>
      <c r="F1781" s="137"/>
      <c r="G1781" s="137"/>
      <c r="H1781" s="137"/>
      <c r="I1781" s="137"/>
      <c r="J1781" s="137"/>
      <c r="K1781" s="137"/>
      <c r="L1781" s="137"/>
      <c r="M1781" s="137"/>
      <c r="N1781" s="137"/>
      <c r="O1781" s="137"/>
      <c r="P1781" s="137"/>
      <c r="Q1781" s="137"/>
      <c r="R1781" s="137"/>
      <c r="S1781" s="137"/>
      <c r="T1781" s="137"/>
      <c r="U1781" s="137"/>
      <c r="V1781" s="137"/>
      <c r="W1781" s="137"/>
      <c r="X1781" s="137"/>
      <c r="Y1781" s="137"/>
      <c r="Z1781" s="137"/>
      <c r="AA1781" s="137"/>
      <c r="AB1781" s="137"/>
    </row>
    <row r="1782" s="139" customFormat="1" spans="1:28">
      <c r="A1782" s="137"/>
      <c r="B1782" s="137"/>
      <c r="C1782" s="137"/>
      <c r="D1782" s="137"/>
      <c r="E1782" s="137"/>
      <c r="F1782" s="137"/>
      <c r="G1782" s="137"/>
      <c r="H1782" s="137"/>
      <c r="I1782" s="137"/>
      <c r="J1782" s="137"/>
      <c r="K1782" s="137"/>
      <c r="L1782" s="137"/>
      <c r="M1782" s="137"/>
      <c r="N1782" s="137"/>
      <c r="O1782" s="137"/>
      <c r="P1782" s="137"/>
      <c r="Q1782" s="137"/>
      <c r="R1782" s="137"/>
      <c r="S1782" s="137"/>
      <c r="T1782" s="137"/>
      <c r="U1782" s="137"/>
      <c r="V1782" s="137"/>
      <c r="W1782" s="137"/>
      <c r="X1782" s="137"/>
      <c r="Y1782" s="137"/>
      <c r="Z1782" s="137"/>
      <c r="AA1782" s="137"/>
      <c r="AB1782" s="137"/>
    </row>
    <row r="1783" s="139" customFormat="1" spans="1:28">
      <c r="A1783" s="137"/>
      <c r="B1783" s="137"/>
      <c r="C1783" s="137"/>
      <c r="D1783" s="137"/>
      <c r="E1783" s="137"/>
      <c r="F1783" s="137"/>
      <c r="G1783" s="137"/>
      <c r="H1783" s="137"/>
      <c r="I1783" s="137"/>
      <c r="J1783" s="137"/>
      <c r="K1783" s="137"/>
      <c r="L1783" s="137"/>
      <c r="M1783" s="137"/>
      <c r="N1783" s="137"/>
      <c r="O1783" s="137"/>
      <c r="P1783" s="137"/>
      <c r="Q1783" s="137"/>
      <c r="R1783" s="137"/>
      <c r="S1783" s="137"/>
      <c r="T1783" s="137"/>
      <c r="U1783" s="137"/>
      <c r="V1783" s="137"/>
      <c r="W1783" s="137"/>
      <c r="X1783" s="137"/>
      <c r="Y1783" s="137"/>
      <c r="Z1783" s="137"/>
      <c r="AA1783" s="137"/>
      <c r="AB1783" s="137"/>
    </row>
    <row r="1784" s="139" customFormat="1" spans="1:28">
      <c r="A1784" s="137"/>
      <c r="B1784" s="137"/>
      <c r="C1784" s="137"/>
      <c r="D1784" s="137"/>
      <c r="E1784" s="137"/>
      <c r="F1784" s="137"/>
      <c r="G1784" s="137"/>
      <c r="H1784" s="137"/>
      <c r="I1784" s="137"/>
      <c r="J1784" s="137"/>
      <c r="K1784" s="137"/>
      <c r="L1784" s="137"/>
      <c r="M1784" s="137"/>
      <c r="N1784" s="137"/>
      <c r="O1784" s="137"/>
      <c r="P1784" s="137"/>
      <c r="Q1784" s="137"/>
      <c r="R1784" s="137"/>
      <c r="S1784" s="137"/>
      <c r="T1784" s="137"/>
      <c r="U1784" s="137"/>
      <c r="V1784" s="137"/>
      <c r="W1784" s="137"/>
      <c r="X1784" s="137"/>
      <c r="Y1784" s="137"/>
      <c r="Z1784" s="137"/>
      <c r="AA1784" s="137"/>
      <c r="AB1784" s="137"/>
    </row>
    <row r="1785" s="139" customFormat="1" spans="1:28">
      <c r="A1785" s="137"/>
      <c r="B1785" s="137"/>
      <c r="C1785" s="137"/>
      <c r="D1785" s="137"/>
      <c r="E1785" s="137"/>
      <c r="F1785" s="137"/>
      <c r="G1785" s="137"/>
      <c r="H1785" s="137"/>
      <c r="I1785" s="137"/>
      <c r="J1785" s="137"/>
      <c r="K1785" s="137"/>
      <c r="L1785" s="137"/>
      <c r="M1785" s="137"/>
      <c r="N1785" s="137"/>
      <c r="O1785" s="137"/>
      <c r="P1785" s="137"/>
      <c r="Q1785" s="137"/>
      <c r="R1785" s="137"/>
      <c r="S1785" s="137"/>
      <c r="T1785" s="137"/>
      <c r="U1785" s="137"/>
      <c r="V1785" s="137"/>
      <c r="W1785" s="137"/>
      <c r="X1785" s="137"/>
      <c r="Y1785" s="137"/>
      <c r="Z1785" s="137"/>
      <c r="AA1785" s="137"/>
      <c r="AB1785" s="137"/>
    </row>
    <row r="1786" s="139" customFormat="1" spans="1:28">
      <c r="A1786" s="137"/>
      <c r="B1786" s="137"/>
      <c r="C1786" s="137"/>
      <c r="D1786" s="137"/>
      <c r="E1786" s="137"/>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row>
    <row r="1787" s="139" customFormat="1" spans="1:28">
      <c r="A1787" s="137"/>
      <c r="B1787" s="137"/>
      <c r="C1787" s="137"/>
      <c r="D1787" s="137"/>
      <c r="E1787" s="137"/>
      <c r="F1787" s="137"/>
      <c r="G1787" s="137"/>
      <c r="H1787" s="137"/>
      <c r="I1787" s="137"/>
      <c r="J1787" s="137"/>
      <c r="K1787" s="137"/>
      <c r="L1787" s="137"/>
      <c r="M1787" s="137"/>
      <c r="N1787" s="137"/>
      <c r="O1787" s="137"/>
      <c r="P1787" s="137"/>
      <c r="Q1787" s="137"/>
      <c r="R1787" s="137"/>
      <c r="S1787" s="137"/>
      <c r="T1787" s="137"/>
      <c r="U1787" s="137"/>
      <c r="V1787" s="137"/>
      <c r="W1787" s="137"/>
      <c r="X1787" s="137"/>
      <c r="Y1787" s="137"/>
      <c r="Z1787" s="137"/>
      <c r="AA1787" s="137"/>
      <c r="AB1787" s="137"/>
    </row>
    <row r="1788" s="139" customFormat="1" spans="1:28">
      <c r="A1788" s="137"/>
      <c r="B1788" s="137"/>
      <c r="C1788" s="137"/>
      <c r="D1788" s="137"/>
      <c r="E1788" s="137"/>
      <c r="F1788" s="137"/>
      <c r="G1788" s="137"/>
      <c r="H1788" s="137"/>
      <c r="I1788" s="137"/>
      <c r="J1788" s="137"/>
      <c r="K1788" s="137"/>
      <c r="L1788" s="137"/>
      <c r="M1788" s="137"/>
      <c r="N1788" s="137"/>
      <c r="O1788" s="137"/>
      <c r="P1788" s="137"/>
      <c r="Q1788" s="137"/>
      <c r="R1788" s="137"/>
      <c r="S1788" s="137"/>
      <c r="T1788" s="137"/>
      <c r="U1788" s="137"/>
      <c r="V1788" s="137"/>
      <c r="W1788" s="137"/>
      <c r="X1788" s="137"/>
      <c r="Y1788" s="137"/>
      <c r="Z1788" s="137"/>
      <c r="AA1788" s="137"/>
      <c r="AB1788" s="137"/>
    </row>
    <row r="1789" s="139" customFormat="1" spans="1:28">
      <c r="A1789" s="137"/>
      <c r="B1789" s="137"/>
      <c r="C1789" s="137"/>
      <c r="D1789" s="137"/>
      <c r="E1789" s="137"/>
      <c r="F1789" s="137"/>
      <c r="G1789" s="137"/>
      <c r="H1789" s="137"/>
      <c r="I1789" s="137"/>
      <c r="J1789" s="137"/>
      <c r="K1789" s="137"/>
      <c r="L1789" s="137"/>
      <c r="M1789" s="137"/>
      <c r="N1789" s="137"/>
      <c r="O1789" s="137"/>
      <c r="P1789" s="137"/>
      <c r="Q1789" s="137"/>
      <c r="R1789" s="137"/>
      <c r="S1789" s="137"/>
      <c r="T1789" s="137"/>
      <c r="U1789" s="137"/>
      <c r="V1789" s="137"/>
      <c r="W1789" s="137"/>
      <c r="X1789" s="137"/>
      <c r="Y1789" s="137"/>
      <c r="Z1789" s="137"/>
      <c r="AA1789" s="137"/>
      <c r="AB1789" s="137"/>
    </row>
    <row r="1790" s="139" customFormat="1" spans="1:28">
      <c r="A1790" s="137"/>
      <c r="B1790" s="137"/>
      <c r="C1790" s="137"/>
      <c r="D1790" s="137"/>
      <c r="E1790" s="137"/>
      <c r="F1790" s="137"/>
      <c r="G1790" s="137"/>
      <c r="H1790" s="137"/>
      <c r="I1790" s="137"/>
      <c r="J1790" s="137"/>
      <c r="K1790" s="137"/>
      <c r="L1790" s="137"/>
      <c r="M1790" s="137"/>
      <c r="N1790" s="137"/>
      <c r="O1790" s="137"/>
      <c r="P1790" s="137"/>
      <c r="Q1790" s="137"/>
      <c r="R1790" s="137"/>
      <c r="S1790" s="137"/>
      <c r="T1790" s="137"/>
      <c r="U1790" s="137"/>
      <c r="V1790" s="137"/>
      <c r="W1790" s="137"/>
      <c r="X1790" s="137"/>
      <c r="Y1790" s="137"/>
      <c r="Z1790" s="137"/>
      <c r="AA1790" s="137"/>
      <c r="AB1790" s="137"/>
    </row>
    <row r="1791" s="139" customFormat="1" spans="1:28">
      <c r="A1791" s="137"/>
      <c r="B1791" s="137"/>
      <c r="C1791" s="137"/>
      <c r="D1791" s="137"/>
      <c r="E1791" s="137"/>
      <c r="F1791" s="137"/>
      <c r="G1791" s="137"/>
      <c r="H1791" s="137"/>
      <c r="I1791" s="137"/>
      <c r="J1791" s="137"/>
      <c r="K1791" s="137"/>
      <c r="L1791" s="137"/>
      <c r="M1791" s="137"/>
      <c r="N1791" s="137"/>
      <c r="O1791" s="137"/>
      <c r="P1791" s="137"/>
      <c r="Q1791" s="137"/>
      <c r="R1791" s="137"/>
      <c r="S1791" s="137"/>
      <c r="T1791" s="137"/>
      <c r="U1791" s="137"/>
      <c r="V1791" s="137"/>
      <c r="W1791" s="137"/>
      <c r="X1791" s="137"/>
      <c r="Y1791" s="137"/>
      <c r="Z1791" s="137"/>
      <c r="AA1791" s="137"/>
      <c r="AB1791" s="137"/>
    </row>
    <row r="1792" s="139" customFormat="1" spans="1:28">
      <c r="A1792" s="137"/>
      <c r="B1792" s="137"/>
      <c r="C1792" s="137"/>
      <c r="D1792" s="137"/>
      <c r="E1792" s="137"/>
      <c r="F1792" s="137"/>
      <c r="G1792" s="137"/>
      <c r="H1792" s="137"/>
      <c r="I1792" s="137"/>
      <c r="J1792" s="137"/>
      <c r="K1792" s="137"/>
      <c r="L1792" s="137"/>
      <c r="M1792" s="137"/>
      <c r="N1792" s="137"/>
      <c r="O1792" s="137"/>
      <c r="P1792" s="137"/>
      <c r="Q1792" s="137"/>
      <c r="R1792" s="137"/>
      <c r="S1792" s="137"/>
      <c r="T1792" s="137"/>
      <c r="U1792" s="137"/>
      <c r="V1792" s="137"/>
      <c r="W1792" s="137"/>
      <c r="X1792" s="137"/>
      <c r="Y1792" s="137"/>
      <c r="Z1792" s="137"/>
      <c r="AA1792" s="137"/>
      <c r="AB1792" s="137"/>
    </row>
    <row r="1793" s="139" customFormat="1" spans="1:28">
      <c r="A1793" s="137"/>
      <c r="B1793" s="137"/>
      <c r="C1793" s="137"/>
      <c r="D1793" s="137"/>
      <c r="E1793" s="137"/>
      <c r="F1793" s="137"/>
      <c r="G1793" s="137"/>
      <c r="H1793" s="137"/>
      <c r="I1793" s="137"/>
      <c r="J1793" s="137"/>
      <c r="K1793" s="137"/>
      <c r="L1793" s="137"/>
      <c r="M1793" s="137"/>
      <c r="N1793" s="137"/>
      <c r="O1793" s="137"/>
      <c r="P1793" s="137"/>
      <c r="Q1793" s="137"/>
      <c r="R1793" s="137"/>
      <c r="S1793" s="137"/>
      <c r="T1793" s="137"/>
      <c r="U1793" s="137"/>
      <c r="V1793" s="137"/>
      <c r="W1793" s="137"/>
      <c r="X1793" s="137"/>
      <c r="Y1793" s="137"/>
      <c r="Z1793" s="137"/>
      <c r="AA1793" s="137"/>
      <c r="AB1793" s="137"/>
    </row>
    <row r="1794" s="139" customFormat="1" spans="1:28">
      <c r="A1794" s="137"/>
      <c r="B1794" s="137"/>
      <c r="C1794" s="137"/>
      <c r="D1794" s="137"/>
      <c r="E1794" s="137"/>
      <c r="F1794" s="137"/>
      <c r="G1794" s="137"/>
      <c r="H1794" s="137"/>
      <c r="I1794" s="137"/>
      <c r="J1794" s="137"/>
      <c r="K1794" s="137"/>
      <c r="L1794" s="137"/>
      <c r="M1794" s="137"/>
      <c r="N1794" s="137"/>
      <c r="O1794" s="137"/>
      <c r="P1794" s="137"/>
      <c r="Q1794" s="137"/>
      <c r="R1794" s="137"/>
      <c r="S1794" s="137"/>
      <c r="T1794" s="137"/>
      <c r="U1794" s="137"/>
      <c r="V1794" s="137"/>
      <c r="W1794" s="137"/>
      <c r="X1794" s="137"/>
      <c r="Y1794" s="137"/>
      <c r="Z1794" s="137"/>
      <c r="AA1794" s="137"/>
      <c r="AB1794" s="137"/>
    </row>
    <row r="1795" s="139" customFormat="1" spans="1:28">
      <c r="A1795" s="137"/>
      <c r="B1795" s="137"/>
      <c r="C1795" s="137"/>
      <c r="D1795" s="137"/>
      <c r="E1795" s="137"/>
      <c r="F1795" s="137"/>
      <c r="G1795" s="137"/>
      <c r="H1795" s="137"/>
      <c r="I1795" s="137"/>
      <c r="J1795" s="137"/>
      <c r="K1795" s="137"/>
      <c r="L1795" s="137"/>
      <c r="M1795" s="137"/>
      <c r="N1795" s="137"/>
      <c r="O1795" s="137"/>
      <c r="P1795" s="137"/>
      <c r="Q1795" s="137"/>
      <c r="R1795" s="137"/>
      <c r="S1795" s="137"/>
      <c r="T1795" s="137"/>
      <c r="U1795" s="137"/>
      <c r="V1795" s="137"/>
      <c r="W1795" s="137"/>
      <c r="X1795" s="137"/>
      <c r="Y1795" s="137"/>
      <c r="Z1795" s="137"/>
      <c r="AA1795" s="137"/>
      <c r="AB1795" s="137"/>
    </row>
    <row r="1796" s="139" customFormat="1" spans="1:28">
      <c r="A1796" s="137"/>
      <c r="B1796" s="137"/>
      <c r="C1796" s="137"/>
      <c r="D1796" s="137"/>
      <c r="E1796" s="137"/>
      <c r="F1796" s="137"/>
      <c r="G1796" s="137"/>
      <c r="H1796" s="137"/>
      <c r="I1796" s="137"/>
      <c r="J1796" s="137"/>
      <c r="K1796" s="137"/>
      <c r="L1796" s="137"/>
      <c r="M1796" s="137"/>
      <c r="N1796" s="137"/>
      <c r="O1796" s="137"/>
      <c r="P1796" s="137"/>
      <c r="Q1796" s="137"/>
      <c r="R1796" s="137"/>
      <c r="S1796" s="137"/>
      <c r="T1796" s="137"/>
      <c r="U1796" s="137"/>
      <c r="V1796" s="137"/>
      <c r="W1796" s="137"/>
      <c r="X1796" s="137"/>
      <c r="Y1796" s="137"/>
      <c r="Z1796" s="137"/>
      <c r="AA1796" s="137"/>
      <c r="AB1796" s="137"/>
    </row>
    <row r="1797" s="139" customFormat="1" spans="1:28">
      <c r="A1797" s="137"/>
      <c r="B1797" s="137"/>
      <c r="C1797" s="137"/>
      <c r="D1797" s="137"/>
      <c r="E1797" s="137"/>
      <c r="F1797" s="137"/>
      <c r="G1797" s="137"/>
      <c r="H1797" s="137"/>
      <c r="I1797" s="137"/>
      <c r="J1797" s="137"/>
      <c r="K1797" s="137"/>
      <c r="L1797" s="137"/>
      <c r="M1797" s="137"/>
      <c r="N1797" s="137"/>
      <c r="O1797" s="137"/>
      <c r="P1797" s="137"/>
      <c r="Q1797" s="137"/>
      <c r="R1797" s="137"/>
      <c r="S1797" s="137"/>
      <c r="T1797" s="137"/>
      <c r="U1797" s="137"/>
      <c r="V1797" s="137"/>
      <c r="W1797" s="137"/>
      <c r="X1797" s="137"/>
      <c r="Y1797" s="137"/>
      <c r="Z1797" s="137"/>
      <c r="AA1797" s="137"/>
      <c r="AB1797" s="137"/>
    </row>
    <row r="1798" s="139" customFormat="1" spans="1:28">
      <c r="A1798" s="137"/>
      <c r="B1798" s="137"/>
      <c r="C1798" s="137"/>
      <c r="D1798" s="137"/>
      <c r="E1798" s="137"/>
      <c r="F1798" s="137"/>
      <c r="G1798" s="137"/>
      <c r="H1798" s="137"/>
      <c r="I1798" s="137"/>
      <c r="J1798" s="137"/>
      <c r="K1798" s="137"/>
      <c r="L1798" s="137"/>
      <c r="M1798" s="137"/>
      <c r="N1798" s="137"/>
      <c r="O1798" s="137"/>
      <c r="P1798" s="137"/>
      <c r="Q1798" s="137"/>
      <c r="R1798" s="137"/>
      <c r="S1798" s="137"/>
      <c r="T1798" s="137"/>
      <c r="U1798" s="137"/>
      <c r="V1798" s="137"/>
      <c r="W1798" s="137"/>
      <c r="X1798" s="137"/>
      <c r="Y1798" s="137"/>
      <c r="Z1798" s="137"/>
      <c r="AA1798" s="137"/>
      <c r="AB1798" s="137"/>
    </row>
    <row r="1799" s="139" customFormat="1" spans="1:28">
      <c r="A1799" s="137"/>
      <c r="B1799" s="137"/>
      <c r="C1799" s="137"/>
      <c r="D1799" s="137"/>
      <c r="E1799" s="137"/>
      <c r="F1799" s="137"/>
      <c r="G1799" s="137"/>
      <c r="H1799" s="137"/>
      <c r="I1799" s="137"/>
      <c r="J1799" s="137"/>
      <c r="K1799" s="137"/>
      <c r="L1799" s="137"/>
      <c r="M1799" s="137"/>
      <c r="N1799" s="137"/>
      <c r="O1799" s="137"/>
      <c r="P1799" s="137"/>
      <c r="Q1799" s="137"/>
      <c r="R1799" s="137"/>
      <c r="S1799" s="137"/>
      <c r="T1799" s="137"/>
      <c r="U1799" s="137"/>
      <c r="V1799" s="137"/>
      <c r="W1799" s="137"/>
      <c r="X1799" s="137"/>
      <c r="Y1799" s="137"/>
      <c r="Z1799" s="137"/>
      <c r="AA1799" s="137"/>
      <c r="AB1799" s="137"/>
    </row>
    <row r="1800" s="139" customFormat="1" spans="1:28">
      <c r="A1800" s="137"/>
      <c r="B1800" s="137"/>
      <c r="C1800" s="137"/>
      <c r="D1800" s="137"/>
      <c r="E1800" s="137"/>
      <c r="F1800" s="137"/>
      <c r="G1800" s="137"/>
      <c r="H1800" s="137"/>
      <c r="I1800" s="137"/>
      <c r="J1800" s="137"/>
      <c r="K1800" s="137"/>
      <c r="L1800" s="137"/>
      <c r="M1800" s="137"/>
      <c r="N1800" s="137"/>
      <c r="O1800" s="137"/>
      <c r="P1800" s="137"/>
      <c r="Q1800" s="137"/>
      <c r="R1800" s="137"/>
      <c r="S1800" s="137"/>
      <c r="T1800" s="137"/>
      <c r="U1800" s="137"/>
      <c r="V1800" s="137"/>
      <c r="W1800" s="137"/>
      <c r="X1800" s="137"/>
      <c r="Y1800" s="137"/>
      <c r="Z1800" s="137"/>
      <c r="AA1800" s="137"/>
      <c r="AB1800" s="137"/>
    </row>
    <row r="1801" s="139" customFormat="1" spans="1:28">
      <c r="A1801" s="137"/>
      <c r="B1801" s="137"/>
      <c r="C1801" s="137"/>
      <c r="D1801" s="137"/>
      <c r="E1801" s="137"/>
      <c r="F1801" s="137"/>
      <c r="G1801" s="137"/>
      <c r="H1801" s="137"/>
      <c r="I1801" s="137"/>
      <c r="J1801" s="137"/>
      <c r="K1801" s="137"/>
      <c r="L1801" s="137"/>
      <c r="M1801" s="137"/>
      <c r="N1801" s="137"/>
      <c r="O1801" s="137"/>
      <c r="P1801" s="137"/>
      <c r="Q1801" s="137"/>
      <c r="R1801" s="137"/>
      <c r="S1801" s="137"/>
      <c r="T1801" s="137"/>
      <c r="U1801" s="137"/>
      <c r="V1801" s="137"/>
      <c r="W1801" s="137"/>
      <c r="X1801" s="137"/>
      <c r="Y1801" s="137"/>
      <c r="Z1801" s="137"/>
      <c r="AA1801" s="137"/>
      <c r="AB1801" s="137"/>
    </row>
    <row r="1802" s="139" customFormat="1" spans="1:28">
      <c r="A1802" s="137"/>
      <c r="B1802" s="137"/>
      <c r="C1802" s="137"/>
      <c r="D1802" s="137"/>
      <c r="E1802" s="137"/>
      <c r="F1802" s="137"/>
      <c r="G1802" s="137"/>
      <c r="H1802" s="137"/>
      <c r="I1802" s="137"/>
      <c r="J1802" s="137"/>
      <c r="K1802" s="137"/>
      <c r="L1802" s="137"/>
      <c r="M1802" s="137"/>
      <c r="N1802" s="137"/>
      <c r="O1802" s="137"/>
      <c r="P1802" s="137"/>
      <c r="Q1802" s="137"/>
      <c r="R1802" s="137"/>
      <c r="S1802" s="137"/>
      <c r="T1802" s="137"/>
      <c r="U1802" s="137"/>
      <c r="V1802" s="137"/>
      <c r="W1802" s="137"/>
      <c r="X1802" s="137"/>
      <c r="Y1802" s="137"/>
      <c r="Z1802" s="137"/>
      <c r="AA1802" s="137"/>
      <c r="AB1802" s="137"/>
    </row>
    <row r="1803" s="139" customFormat="1" spans="1:28">
      <c r="A1803" s="137"/>
      <c r="B1803" s="137"/>
      <c r="C1803" s="137"/>
      <c r="D1803" s="137"/>
      <c r="E1803" s="137"/>
      <c r="F1803" s="137"/>
      <c r="G1803" s="137"/>
      <c r="H1803" s="137"/>
      <c r="I1803" s="137"/>
      <c r="J1803" s="137"/>
      <c r="K1803" s="137"/>
      <c r="L1803" s="137"/>
      <c r="M1803" s="137"/>
      <c r="N1803" s="137"/>
      <c r="O1803" s="137"/>
      <c r="P1803" s="137"/>
      <c r="Q1803" s="137"/>
      <c r="R1803" s="137"/>
      <c r="S1803" s="137"/>
      <c r="T1803" s="137"/>
      <c r="U1803" s="137"/>
      <c r="V1803" s="137"/>
      <c r="W1803" s="137"/>
      <c r="X1803" s="137"/>
      <c r="Y1803" s="137"/>
      <c r="Z1803" s="137"/>
      <c r="AA1803" s="137"/>
      <c r="AB1803" s="137"/>
    </row>
    <row r="1804" s="139" customFormat="1" spans="1:28">
      <c r="A1804" s="137"/>
      <c r="B1804" s="137"/>
      <c r="C1804" s="137"/>
      <c r="D1804" s="137"/>
      <c r="E1804" s="137"/>
      <c r="F1804" s="137"/>
      <c r="G1804" s="137"/>
      <c r="H1804" s="137"/>
      <c r="I1804" s="137"/>
      <c r="J1804" s="137"/>
      <c r="K1804" s="137"/>
      <c r="L1804" s="137"/>
      <c r="M1804" s="137"/>
      <c r="N1804" s="137"/>
      <c r="O1804" s="137"/>
      <c r="P1804" s="137"/>
      <c r="Q1804" s="137"/>
      <c r="R1804" s="137"/>
      <c r="S1804" s="137"/>
      <c r="T1804" s="137"/>
      <c r="U1804" s="137"/>
      <c r="V1804" s="137"/>
      <c r="W1804" s="137"/>
      <c r="X1804" s="137"/>
      <c r="Y1804" s="137"/>
      <c r="Z1804" s="137"/>
      <c r="AA1804" s="137"/>
      <c r="AB1804" s="137"/>
    </row>
    <row r="1805" s="139" customFormat="1" spans="1:28">
      <c r="A1805" s="137"/>
      <c r="B1805" s="137"/>
      <c r="C1805" s="137"/>
      <c r="D1805" s="137"/>
      <c r="E1805" s="137"/>
      <c r="F1805" s="137"/>
      <c r="G1805" s="137"/>
      <c r="H1805" s="137"/>
      <c r="I1805" s="137"/>
      <c r="J1805" s="137"/>
      <c r="K1805" s="137"/>
      <c r="L1805" s="137"/>
      <c r="M1805" s="137"/>
      <c r="N1805" s="137"/>
      <c r="O1805" s="137"/>
      <c r="P1805" s="137"/>
      <c r="Q1805" s="137"/>
      <c r="R1805" s="137"/>
      <c r="S1805" s="137"/>
      <c r="T1805" s="137"/>
      <c r="U1805" s="137"/>
      <c r="V1805" s="137"/>
      <c r="W1805" s="137"/>
      <c r="X1805" s="137"/>
      <c r="Y1805" s="137"/>
      <c r="Z1805" s="137"/>
      <c r="AA1805" s="137"/>
      <c r="AB1805" s="137"/>
    </row>
    <row r="1806" s="139" customFormat="1" spans="1:28">
      <c r="A1806" s="137"/>
      <c r="B1806" s="137"/>
      <c r="C1806" s="137"/>
      <c r="D1806" s="137"/>
      <c r="E1806" s="137"/>
      <c r="F1806" s="137"/>
      <c r="G1806" s="137"/>
      <c r="H1806" s="137"/>
      <c r="I1806" s="137"/>
      <c r="J1806" s="137"/>
      <c r="K1806" s="137"/>
      <c r="L1806" s="137"/>
      <c r="M1806" s="137"/>
      <c r="N1806" s="137"/>
      <c r="O1806" s="137"/>
      <c r="P1806" s="137"/>
      <c r="Q1806" s="137"/>
      <c r="R1806" s="137"/>
      <c r="S1806" s="137"/>
      <c r="T1806" s="137"/>
      <c r="U1806" s="137"/>
      <c r="V1806" s="137"/>
      <c r="W1806" s="137"/>
      <c r="X1806" s="137"/>
      <c r="Y1806" s="137"/>
      <c r="Z1806" s="137"/>
      <c r="AA1806" s="137"/>
      <c r="AB1806" s="137"/>
    </row>
    <row r="1807" s="139" customFormat="1" spans="1:28">
      <c r="A1807" s="137"/>
      <c r="B1807" s="137"/>
      <c r="C1807" s="137"/>
      <c r="D1807" s="137"/>
      <c r="E1807" s="137"/>
      <c r="F1807" s="137"/>
      <c r="G1807" s="137"/>
      <c r="H1807" s="137"/>
      <c r="I1807" s="137"/>
      <c r="J1807" s="137"/>
      <c r="K1807" s="137"/>
      <c r="L1807" s="137"/>
      <c r="M1807" s="137"/>
      <c r="N1807" s="137"/>
      <c r="O1807" s="137"/>
      <c r="P1807" s="137"/>
      <c r="Q1807" s="137"/>
      <c r="R1807" s="137"/>
      <c r="S1807" s="137"/>
      <c r="T1807" s="137"/>
      <c r="U1807" s="137"/>
      <c r="V1807" s="137"/>
      <c r="W1807" s="137"/>
      <c r="X1807" s="137"/>
      <c r="Y1807" s="137"/>
      <c r="Z1807" s="137"/>
      <c r="AA1807" s="137"/>
      <c r="AB1807" s="137"/>
    </row>
    <row r="1808" s="139" customFormat="1" spans="1:28">
      <c r="A1808" s="137"/>
      <c r="B1808" s="137"/>
      <c r="C1808" s="137"/>
      <c r="D1808" s="137"/>
      <c r="E1808" s="137"/>
      <c r="F1808" s="137"/>
      <c r="G1808" s="137"/>
      <c r="H1808" s="137"/>
      <c r="I1808" s="137"/>
      <c r="J1808" s="137"/>
      <c r="K1808" s="137"/>
      <c r="L1808" s="137"/>
      <c r="M1808" s="137"/>
      <c r="N1808" s="137"/>
      <c r="O1808" s="137"/>
      <c r="P1808" s="137"/>
      <c r="Q1808" s="137"/>
      <c r="R1808" s="137"/>
      <c r="S1808" s="137"/>
      <c r="T1808" s="137"/>
      <c r="U1808" s="137"/>
      <c r="V1808" s="137"/>
      <c r="W1808" s="137"/>
      <c r="X1808" s="137"/>
      <c r="Y1808" s="137"/>
      <c r="Z1808" s="137"/>
      <c r="AA1808" s="137"/>
      <c r="AB1808" s="137"/>
    </row>
    <row r="1809" s="139" customFormat="1" spans="1:28">
      <c r="A1809" s="137"/>
      <c r="B1809" s="137"/>
      <c r="C1809" s="137"/>
      <c r="D1809" s="137"/>
      <c r="E1809" s="137"/>
      <c r="F1809" s="137"/>
      <c r="G1809" s="137"/>
      <c r="H1809" s="137"/>
      <c r="I1809" s="137"/>
      <c r="J1809" s="137"/>
      <c r="K1809" s="137"/>
      <c r="L1809" s="137"/>
      <c r="M1809" s="137"/>
      <c r="N1809" s="137"/>
      <c r="O1809" s="137"/>
      <c r="P1809" s="137"/>
      <c r="Q1809" s="137"/>
      <c r="R1809" s="137"/>
      <c r="S1809" s="137"/>
      <c r="T1809" s="137"/>
      <c r="U1809" s="137"/>
      <c r="V1809" s="137"/>
      <c r="W1809" s="137"/>
      <c r="X1809" s="137"/>
      <c r="Y1809" s="137"/>
      <c r="Z1809" s="137"/>
      <c r="AA1809" s="137"/>
      <c r="AB1809" s="137"/>
    </row>
    <row r="1810" s="139" customFormat="1" spans="1:28">
      <c r="A1810" s="137"/>
      <c r="B1810" s="137"/>
      <c r="C1810" s="137"/>
      <c r="D1810" s="137"/>
      <c r="E1810" s="137"/>
      <c r="F1810" s="137"/>
      <c r="G1810" s="137"/>
      <c r="H1810" s="137"/>
      <c r="I1810" s="137"/>
      <c r="J1810" s="137"/>
      <c r="K1810" s="137"/>
      <c r="L1810" s="137"/>
      <c r="M1810" s="137"/>
      <c r="N1810" s="137"/>
      <c r="O1810" s="137"/>
      <c r="P1810" s="137"/>
      <c r="Q1810" s="137"/>
      <c r="R1810" s="137"/>
      <c r="S1810" s="137"/>
      <c r="T1810" s="137"/>
      <c r="U1810" s="137"/>
      <c r="V1810" s="137"/>
      <c r="W1810" s="137"/>
      <c r="X1810" s="137"/>
      <c r="Y1810" s="137"/>
      <c r="Z1810" s="137"/>
      <c r="AA1810" s="137"/>
      <c r="AB1810" s="137"/>
    </row>
    <row r="1811" s="139" customFormat="1" spans="1:28">
      <c r="A1811" s="137"/>
      <c r="B1811" s="137"/>
      <c r="C1811" s="137"/>
      <c r="D1811" s="137"/>
      <c r="E1811" s="137"/>
      <c r="F1811" s="137"/>
      <c r="G1811" s="137"/>
      <c r="H1811" s="137"/>
      <c r="I1811" s="137"/>
      <c r="J1811" s="137"/>
      <c r="K1811" s="137"/>
      <c r="L1811" s="137"/>
      <c r="M1811" s="137"/>
      <c r="N1811" s="137"/>
      <c r="O1811" s="137"/>
      <c r="P1811" s="137"/>
      <c r="Q1811" s="137"/>
      <c r="R1811" s="137"/>
      <c r="S1811" s="137"/>
      <c r="T1811" s="137"/>
      <c r="U1811" s="137"/>
      <c r="V1811" s="137"/>
      <c r="W1811" s="137"/>
      <c r="X1811" s="137"/>
      <c r="Y1811" s="137"/>
      <c r="Z1811" s="137"/>
      <c r="AA1811" s="137"/>
      <c r="AB1811" s="137"/>
    </row>
    <row r="1812" s="139" customFormat="1" spans="1:28">
      <c r="A1812" s="137"/>
      <c r="B1812" s="137"/>
      <c r="C1812" s="137"/>
      <c r="D1812" s="137"/>
      <c r="E1812" s="137"/>
      <c r="F1812" s="137"/>
      <c r="G1812" s="137"/>
      <c r="H1812" s="137"/>
      <c r="I1812" s="137"/>
      <c r="J1812" s="137"/>
      <c r="K1812" s="137"/>
      <c r="L1812" s="137"/>
      <c r="M1812" s="137"/>
      <c r="N1812" s="137"/>
      <c r="O1812" s="137"/>
      <c r="P1812" s="137"/>
      <c r="Q1812" s="137"/>
      <c r="R1812" s="137"/>
      <c r="S1812" s="137"/>
      <c r="T1812" s="137"/>
      <c r="U1812" s="137"/>
      <c r="V1812" s="137"/>
      <c r="W1812" s="137"/>
      <c r="X1812" s="137"/>
      <c r="Y1812" s="137"/>
      <c r="Z1812" s="137"/>
      <c r="AA1812" s="137"/>
      <c r="AB1812" s="137"/>
    </row>
    <row r="1813" s="139" customFormat="1" spans="1:28">
      <c r="A1813" s="137"/>
      <c r="B1813" s="137"/>
      <c r="C1813" s="137"/>
      <c r="D1813" s="137"/>
      <c r="E1813" s="137"/>
      <c r="F1813" s="137"/>
      <c r="G1813" s="137"/>
      <c r="H1813" s="137"/>
      <c r="I1813" s="137"/>
      <c r="J1813" s="137"/>
      <c r="K1813" s="137"/>
      <c r="L1813" s="137"/>
      <c r="M1813" s="137"/>
      <c r="N1813" s="137"/>
      <c r="O1813" s="137"/>
      <c r="P1813" s="137"/>
      <c r="Q1813" s="137"/>
      <c r="R1813" s="137"/>
      <c r="S1813" s="137"/>
      <c r="T1813" s="137"/>
      <c r="U1813" s="137"/>
      <c r="V1813" s="137"/>
      <c r="W1813" s="137"/>
      <c r="X1813" s="137"/>
      <c r="Y1813" s="137"/>
      <c r="Z1813" s="137"/>
      <c r="AA1813" s="137"/>
      <c r="AB1813" s="137"/>
    </row>
    <row r="1814" s="139" customFormat="1" spans="1:28">
      <c r="A1814" s="137"/>
      <c r="B1814" s="137"/>
      <c r="C1814" s="137"/>
      <c r="D1814" s="137"/>
      <c r="E1814" s="137"/>
      <c r="F1814" s="137"/>
      <c r="G1814" s="137"/>
      <c r="H1814" s="137"/>
      <c r="I1814" s="137"/>
      <c r="J1814" s="137"/>
      <c r="K1814" s="137"/>
      <c r="L1814" s="137"/>
      <c r="M1814" s="137"/>
      <c r="N1814" s="137"/>
      <c r="O1814" s="137"/>
      <c r="P1814" s="137"/>
      <c r="Q1814" s="137"/>
      <c r="R1814" s="137"/>
      <c r="S1814" s="137"/>
      <c r="T1814" s="137"/>
      <c r="U1814" s="137"/>
      <c r="V1814" s="137"/>
      <c r="W1814" s="137"/>
      <c r="X1814" s="137"/>
      <c r="Y1814" s="137"/>
      <c r="Z1814" s="137"/>
      <c r="AA1814" s="137"/>
      <c r="AB1814" s="137"/>
    </row>
    <row r="1815" s="139" customFormat="1" spans="1:28">
      <c r="A1815" s="137"/>
      <c r="B1815" s="137"/>
      <c r="C1815" s="137"/>
      <c r="D1815" s="137"/>
      <c r="E1815" s="137"/>
      <c r="F1815" s="137"/>
      <c r="G1815" s="137"/>
      <c r="H1815" s="137"/>
      <c r="I1815" s="137"/>
      <c r="J1815" s="137"/>
      <c r="K1815" s="137"/>
      <c r="L1815" s="137"/>
      <c r="M1815" s="137"/>
      <c r="N1815" s="137"/>
      <c r="O1815" s="137"/>
      <c r="P1815" s="137"/>
      <c r="Q1815" s="137"/>
      <c r="R1815" s="137"/>
      <c r="S1815" s="137"/>
      <c r="T1815" s="137"/>
      <c r="U1815" s="137"/>
      <c r="V1815" s="137"/>
      <c r="W1815" s="137"/>
      <c r="X1815" s="137"/>
      <c r="Y1815" s="137"/>
      <c r="Z1815" s="137"/>
      <c r="AA1815" s="137"/>
      <c r="AB1815" s="137"/>
    </row>
    <row r="1816" s="139" customFormat="1" spans="1:28">
      <c r="A1816" s="137"/>
      <c r="B1816" s="137"/>
      <c r="C1816" s="137"/>
      <c r="D1816" s="137"/>
      <c r="E1816" s="137"/>
      <c r="F1816" s="137"/>
      <c r="G1816" s="137"/>
      <c r="H1816" s="137"/>
      <c r="I1816" s="137"/>
      <c r="J1816" s="137"/>
      <c r="K1816" s="137"/>
      <c r="L1816" s="137"/>
      <c r="M1816" s="137"/>
      <c r="N1816" s="137"/>
      <c r="O1816" s="137"/>
      <c r="P1816" s="137"/>
      <c r="Q1816" s="137"/>
      <c r="R1816" s="137"/>
      <c r="S1816" s="137"/>
      <c r="T1816" s="137"/>
      <c r="U1816" s="137"/>
      <c r="V1816" s="137"/>
      <c r="W1816" s="137"/>
      <c r="X1816" s="137"/>
      <c r="Y1816" s="137"/>
      <c r="Z1816" s="137"/>
      <c r="AA1816" s="137"/>
      <c r="AB1816" s="137"/>
    </row>
    <row r="1817" s="139" customFormat="1" spans="1:28">
      <c r="A1817" s="137"/>
      <c r="B1817" s="137"/>
      <c r="C1817" s="137"/>
      <c r="D1817" s="137"/>
      <c r="E1817" s="137"/>
      <c r="F1817" s="137"/>
      <c r="G1817" s="137"/>
      <c r="H1817" s="137"/>
      <c r="I1817" s="137"/>
      <c r="J1817" s="137"/>
      <c r="K1817" s="137"/>
      <c r="L1817" s="137"/>
      <c r="M1817" s="137"/>
      <c r="N1817" s="137"/>
      <c r="O1817" s="137"/>
      <c r="P1817" s="137"/>
      <c r="Q1817" s="137"/>
      <c r="R1817" s="137"/>
      <c r="S1817" s="137"/>
      <c r="T1817" s="137"/>
      <c r="U1817" s="137"/>
      <c r="V1817" s="137"/>
      <c r="W1817" s="137"/>
      <c r="X1817" s="137"/>
      <c r="Y1817" s="137"/>
      <c r="Z1817" s="137"/>
      <c r="AA1817" s="137"/>
      <c r="AB1817" s="137"/>
    </row>
    <row r="1818" s="139" customFormat="1" spans="1:28">
      <c r="A1818" s="137"/>
      <c r="B1818" s="137"/>
      <c r="C1818" s="137"/>
      <c r="D1818" s="137"/>
      <c r="E1818" s="137"/>
      <c r="F1818" s="137"/>
      <c r="G1818" s="137"/>
      <c r="H1818" s="137"/>
      <c r="I1818" s="137"/>
      <c r="J1818" s="137"/>
      <c r="K1818" s="137"/>
      <c r="L1818" s="137"/>
      <c r="M1818" s="137"/>
      <c r="N1818" s="137"/>
      <c r="O1818" s="137"/>
      <c r="P1818" s="137"/>
      <c r="Q1818" s="137"/>
      <c r="R1818" s="137"/>
      <c r="S1818" s="137"/>
      <c r="T1818" s="137"/>
      <c r="U1818" s="137"/>
      <c r="V1818" s="137"/>
      <c r="W1818" s="137"/>
      <c r="X1818" s="137"/>
      <c r="Y1818" s="137"/>
      <c r="Z1818" s="137"/>
      <c r="AA1818" s="137"/>
      <c r="AB1818" s="137"/>
    </row>
    <row r="1819" s="139" customFormat="1" spans="1:28">
      <c r="A1819" s="137"/>
      <c r="B1819" s="137"/>
      <c r="C1819" s="137"/>
      <c r="D1819" s="137"/>
      <c r="E1819" s="137"/>
      <c r="F1819" s="137"/>
      <c r="G1819" s="137"/>
      <c r="H1819" s="137"/>
      <c r="I1819" s="137"/>
      <c r="J1819" s="137"/>
      <c r="K1819" s="137"/>
      <c r="L1819" s="137"/>
      <c r="M1819" s="137"/>
      <c r="N1819" s="137"/>
      <c r="O1819" s="137"/>
      <c r="P1819" s="137"/>
      <c r="Q1819" s="137"/>
      <c r="R1819" s="137"/>
      <c r="S1819" s="137"/>
      <c r="T1819" s="137"/>
      <c r="U1819" s="137"/>
      <c r="V1819" s="137"/>
      <c r="W1819" s="137"/>
      <c r="X1819" s="137"/>
      <c r="Y1819" s="137"/>
      <c r="Z1819" s="137"/>
      <c r="AA1819" s="137"/>
      <c r="AB1819" s="137"/>
    </row>
    <row r="1820" s="139" customFormat="1" spans="1:28">
      <c r="A1820" s="137"/>
      <c r="B1820" s="137"/>
      <c r="C1820" s="137"/>
      <c r="D1820" s="137"/>
      <c r="E1820" s="137"/>
      <c r="F1820" s="137"/>
      <c r="G1820" s="137"/>
      <c r="H1820" s="137"/>
      <c r="I1820" s="137"/>
      <c r="J1820" s="137"/>
      <c r="K1820" s="137"/>
      <c r="L1820" s="137"/>
      <c r="M1820" s="137"/>
      <c r="N1820" s="137"/>
      <c r="O1820" s="137"/>
      <c r="P1820" s="137"/>
      <c r="Q1820" s="137"/>
      <c r="R1820" s="137"/>
      <c r="S1820" s="137"/>
      <c r="T1820" s="137"/>
      <c r="U1820" s="137"/>
      <c r="V1820" s="137"/>
      <c r="W1820" s="137"/>
      <c r="X1820" s="137"/>
      <c r="Y1820" s="137"/>
      <c r="Z1820" s="137"/>
      <c r="AA1820" s="137"/>
      <c r="AB1820" s="137"/>
    </row>
    <row r="1821" s="139" customFormat="1" spans="1:28">
      <c r="A1821" s="137"/>
      <c r="B1821" s="137"/>
      <c r="C1821" s="137"/>
      <c r="D1821" s="137"/>
      <c r="E1821" s="137"/>
      <c r="F1821" s="137"/>
      <c r="G1821" s="137"/>
      <c r="H1821" s="137"/>
      <c r="I1821" s="137"/>
      <c r="J1821" s="137"/>
      <c r="K1821" s="137"/>
      <c r="L1821" s="137"/>
      <c r="M1821" s="137"/>
      <c r="N1821" s="137"/>
      <c r="O1821" s="137"/>
      <c r="P1821" s="137"/>
      <c r="Q1821" s="137"/>
      <c r="R1821" s="137"/>
      <c r="S1821" s="137"/>
      <c r="T1821" s="137"/>
      <c r="U1821" s="137"/>
      <c r="V1821" s="137"/>
      <c r="W1821" s="137"/>
      <c r="X1821" s="137"/>
      <c r="Y1821" s="137"/>
      <c r="Z1821" s="137"/>
      <c r="AA1821" s="137"/>
      <c r="AB1821" s="137"/>
    </row>
    <row r="1822" s="139" customFormat="1" spans="1:28">
      <c r="A1822" s="137"/>
      <c r="B1822" s="137"/>
      <c r="C1822" s="137"/>
      <c r="D1822" s="137"/>
      <c r="E1822" s="137"/>
      <c r="F1822" s="137"/>
      <c r="G1822" s="137"/>
      <c r="H1822" s="137"/>
      <c r="I1822" s="137"/>
      <c r="J1822" s="137"/>
      <c r="K1822" s="137"/>
      <c r="L1822" s="137"/>
      <c r="M1822" s="137"/>
      <c r="N1822" s="137"/>
      <c r="O1822" s="137"/>
      <c r="P1822" s="137"/>
      <c r="Q1822" s="137"/>
      <c r="R1822" s="137"/>
      <c r="S1822" s="137"/>
      <c r="T1822" s="137"/>
      <c r="U1822" s="137"/>
      <c r="V1822" s="137"/>
      <c r="W1822" s="137"/>
      <c r="X1822" s="137"/>
      <c r="Y1822" s="137"/>
      <c r="Z1822" s="137"/>
      <c r="AA1822" s="137"/>
      <c r="AB1822" s="137"/>
    </row>
    <row r="1823" s="139" customFormat="1" spans="1:28">
      <c r="A1823" s="137"/>
      <c r="B1823" s="137"/>
      <c r="C1823" s="137"/>
      <c r="D1823" s="137"/>
      <c r="E1823" s="137"/>
      <c r="F1823" s="137"/>
      <c r="G1823" s="137"/>
      <c r="H1823" s="137"/>
      <c r="I1823" s="137"/>
      <c r="J1823" s="137"/>
      <c r="K1823" s="137"/>
      <c r="L1823" s="137"/>
      <c r="M1823" s="137"/>
      <c r="N1823" s="137"/>
      <c r="O1823" s="137"/>
      <c r="P1823" s="137"/>
      <c r="Q1823" s="137"/>
      <c r="R1823" s="137"/>
      <c r="S1823" s="137"/>
      <c r="T1823" s="137"/>
      <c r="U1823" s="137"/>
      <c r="V1823" s="137"/>
      <c r="W1823" s="137"/>
      <c r="X1823" s="137"/>
      <c r="Y1823" s="137"/>
      <c r="Z1823" s="137"/>
      <c r="AA1823" s="137"/>
      <c r="AB1823" s="137"/>
    </row>
    <row r="1824" s="139" customFormat="1" spans="1:28">
      <c r="A1824" s="137"/>
      <c r="B1824" s="137"/>
      <c r="C1824" s="137"/>
      <c r="D1824" s="137"/>
      <c r="E1824" s="137"/>
      <c r="F1824" s="137"/>
      <c r="G1824" s="137"/>
      <c r="H1824" s="137"/>
      <c r="I1824" s="137"/>
      <c r="J1824" s="137"/>
      <c r="K1824" s="137"/>
      <c r="L1824" s="137"/>
      <c r="M1824" s="137"/>
      <c r="N1824" s="137"/>
      <c r="O1824" s="137"/>
      <c r="P1824" s="137"/>
      <c r="Q1824" s="137"/>
      <c r="R1824" s="137"/>
      <c r="S1824" s="137"/>
      <c r="T1824" s="137"/>
      <c r="U1824" s="137"/>
      <c r="V1824" s="137"/>
      <c r="W1824" s="137"/>
      <c r="X1824" s="137"/>
      <c r="Y1824" s="137"/>
      <c r="Z1824" s="137"/>
      <c r="AA1824" s="137"/>
      <c r="AB1824" s="137"/>
    </row>
    <row r="1825" s="139" customFormat="1" spans="1:28">
      <c r="A1825" s="137"/>
      <c r="B1825" s="137"/>
      <c r="C1825" s="137"/>
      <c r="D1825" s="137"/>
      <c r="E1825" s="137"/>
      <c r="F1825" s="137"/>
      <c r="G1825" s="137"/>
      <c r="H1825" s="137"/>
      <c r="I1825" s="137"/>
      <c r="J1825" s="137"/>
      <c r="K1825" s="137"/>
      <c r="L1825" s="137"/>
      <c r="M1825" s="137"/>
      <c r="N1825" s="137"/>
      <c r="O1825" s="137"/>
      <c r="P1825" s="137"/>
      <c r="Q1825" s="137"/>
      <c r="R1825" s="137"/>
      <c r="S1825" s="137"/>
      <c r="T1825" s="137"/>
      <c r="U1825" s="137"/>
      <c r="V1825" s="137"/>
      <c r="W1825" s="137"/>
      <c r="X1825" s="137"/>
      <c r="Y1825" s="137"/>
      <c r="Z1825" s="137"/>
      <c r="AA1825" s="137"/>
      <c r="AB1825" s="137"/>
    </row>
    <row r="1826" s="139" customFormat="1" spans="1:28">
      <c r="A1826" s="137"/>
      <c r="B1826" s="137"/>
      <c r="C1826" s="137"/>
      <c r="D1826" s="137"/>
      <c r="E1826" s="137"/>
      <c r="F1826" s="137"/>
      <c r="G1826" s="137"/>
      <c r="H1826" s="137"/>
      <c r="I1826" s="137"/>
      <c r="J1826" s="137"/>
      <c r="K1826" s="137"/>
      <c r="L1826" s="137"/>
      <c r="M1826" s="137"/>
      <c r="N1826" s="137"/>
      <c r="O1826" s="137"/>
      <c r="P1826" s="137"/>
      <c r="Q1826" s="137"/>
      <c r="R1826" s="137"/>
      <c r="S1826" s="137"/>
      <c r="T1826" s="137"/>
      <c r="U1826" s="137"/>
      <c r="V1826" s="137"/>
      <c r="W1826" s="137"/>
      <c r="X1826" s="137"/>
      <c r="Y1826" s="137"/>
      <c r="Z1826" s="137"/>
      <c r="AA1826" s="137"/>
      <c r="AB1826" s="137"/>
    </row>
    <row r="1827" s="139" customFormat="1" spans="1:28">
      <c r="A1827" s="137"/>
      <c r="B1827" s="137"/>
      <c r="C1827" s="137"/>
      <c r="D1827" s="137"/>
      <c r="E1827" s="137"/>
      <c r="F1827" s="137"/>
      <c r="G1827" s="137"/>
      <c r="H1827" s="137"/>
      <c r="I1827" s="137"/>
      <c r="J1827" s="137"/>
      <c r="K1827" s="137"/>
      <c r="L1827" s="137"/>
      <c r="M1827" s="137"/>
      <c r="N1827" s="137"/>
      <c r="O1827" s="137"/>
      <c r="P1827" s="137"/>
      <c r="Q1827" s="137"/>
      <c r="R1827" s="137"/>
      <c r="S1827" s="137"/>
      <c r="T1827" s="137"/>
      <c r="U1827" s="137"/>
      <c r="V1827" s="137"/>
      <c r="W1827" s="137"/>
      <c r="X1827" s="137"/>
      <c r="Y1827" s="137"/>
      <c r="Z1827" s="137"/>
      <c r="AA1827" s="137"/>
      <c r="AB1827" s="137"/>
    </row>
    <row r="1828" s="139" customFormat="1" spans="1:28">
      <c r="A1828" s="137"/>
      <c r="B1828" s="137"/>
      <c r="C1828" s="137"/>
      <c r="D1828" s="137"/>
      <c r="E1828" s="137"/>
      <c r="F1828" s="137"/>
      <c r="G1828" s="137"/>
      <c r="H1828" s="137"/>
      <c r="I1828" s="137"/>
      <c r="J1828" s="137"/>
      <c r="K1828" s="137"/>
      <c r="L1828" s="137"/>
      <c r="M1828" s="137"/>
      <c r="N1828" s="137"/>
      <c r="O1828" s="137"/>
      <c r="P1828" s="137"/>
      <c r="Q1828" s="137"/>
      <c r="R1828" s="137"/>
      <c r="S1828" s="137"/>
      <c r="T1828" s="137"/>
      <c r="U1828" s="137"/>
      <c r="V1828" s="137"/>
      <c r="W1828" s="137"/>
      <c r="X1828" s="137"/>
      <c r="Y1828" s="137"/>
      <c r="Z1828" s="137"/>
      <c r="AA1828" s="137"/>
      <c r="AB1828" s="137"/>
    </row>
    <row r="1829" s="139" customFormat="1" spans="1:28">
      <c r="A1829" s="137"/>
      <c r="B1829" s="137"/>
      <c r="C1829" s="137"/>
      <c r="D1829" s="137"/>
      <c r="E1829" s="137"/>
      <c r="F1829" s="137"/>
      <c r="G1829" s="137"/>
      <c r="H1829" s="137"/>
      <c r="I1829" s="137"/>
      <c r="J1829" s="137"/>
      <c r="K1829" s="137"/>
      <c r="L1829" s="137"/>
      <c r="M1829" s="137"/>
      <c r="N1829" s="137"/>
      <c r="O1829" s="137"/>
      <c r="P1829" s="137"/>
      <c r="Q1829" s="137"/>
      <c r="R1829" s="137"/>
      <c r="S1829" s="137"/>
      <c r="T1829" s="137"/>
      <c r="U1829" s="137"/>
      <c r="V1829" s="137"/>
      <c r="W1829" s="137"/>
      <c r="X1829" s="137"/>
      <c r="Y1829" s="137"/>
      <c r="Z1829" s="137"/>
      <c r="AA1829" s="137"/>
      <c r="AB1829" s="137"/>
    </row>
    <row r="1830" s="139" customFormat="1" spans="1:28">
      <c r="A1830" s="137"/>
      <c r="B1830" s="137"/>
      <c r="C1830" s="137"/>
      <c r="D1830" s="137"/>
      <c r="E1830" s="137"/>
      <c r="F1830" s="137"/>
      <c r="G1830" s="137"/>
      <c r="H1830" s="137"/>
      <c r="I1830" s="137"/>
      <c r="J1830" s="137"/>
      <c r="K1830" s="137"/>
      <c r="L1830" s="137"/>
      <c r="M1830" s="137"/>
      <c r="N1830" s="137"/>
      <c r="O1830" s="137"/>
      <c r="P1830" s="137"/>
      <c r="Q1830" s="137"/>
      <c r="R1830" s="137"/>
      <c r="S1830" s="137"/>
      <c r="T1830" s="137"/>
      <c r="U1830" s="137"/>
      <c r="V1830" s="137"/>
      <c r="W1830" s="137"/>
      <c r="X1830" s="137"/>
      <c r="Y1830" s="137"/>
      <c r="Z1830" s="137"/>
      <c r="AA1830" s="137"/>
      <c r="AB1830" s="137"/>
    </row>
    <row r="1831" s="139" customFormat="1" spans="1:28">
      <c r="A1831" s="137"/>
      <c r="B1831" s="137"/>
      <c r="C1831" s="137"/>
      <c r="D1831" s="137"/>
      <c r="E1831" s="137"/>
      <c r="F1831" s="137"/>
      <c r="G1831" s="137"/>
      <c r="H1831" s="137"/>
      <c r="I1831" s="137"/>
      <c r="J1831" s="137"/>
      <c r="K1831" s="137"/>
      <c r="L1831" s="137"/>
      <c r="M1831" s="137"/>
      <c r="N1831" s="137"/>
      <c r="O1831" s="137"/>
      <c r="P1831" s="137"/>
      <c r="Q1831" s="137"/>
      <c r="R1831" s="137"/>
      <c r="S1831" s="137"/>
      <c r="T1831" s="137"/>
      <c r="U1831" s="137"/>
      <c r="V1831" s="137"/>
      <c r="W1831" s="137"/>
      <c r="X1831" s="137"/>
      <c r="Y1831" s="137"/>
      <c r="Z1831" s="137"/>
      <c r="AA1831" s="137"/>
      <c r="AB1831" s="137"/>
    </row>
    <row r="1832" s="139" customFormat="1" spans="1:28">
      <c r="A1832" s="137"/>
      <c r="B1832" s="137"/>
      <c r="C1832" s="137"/>
      <c r="D1832" s="137"/>
      <c r="E1832" s="137"/>
      <c r="F1832" s="137"/>
      <c r="G1832" s="137"/>
      <c r="H1832" s="137"/>
      <c r="I1832" s="137"/>
      <c r="J1832" s="137"/>
      <c r="K1832" s="137"/>
      <c r="L1832" s="137"/>
      <c r="M1832" s="137"/>
      <c r="N1832" s="137"/>
      <c r="O1832" s="137"/>
      <c r="P1832" s="137"/>
      <c r="Q1832" s="137"/>
      <c r="R1832" s="137"/>
      <c r="S1832" s="137"/>
      <c r="T1832" s="137"/>
      <c r="U1832" s="137"/>
      <c r="V1832" s="137"/>
      <c r="W1832" s="137"/>
      <c r="X1832" s="137"/>
      <c r="Y1832" s="137"/>
      <c r="Z1832" s="137"/>
      <c r="AA1832" s="137"/>
      <c r="AB1832" s="137"/>
    </row>
    <row r="1833" s="139" customFormat="1" spans="1:28">
      <c r="A1833" s="137"/>
      <c r="B1833" s="137"/>
      <c r="C1833" s="137"/>
      <c r="D1833" s="137"/>
      <c r="E1833" s="137"/>
      <c r="F1833" s="137"/>
      <c r="G1833" s="137"/>
      <c r="H1833" s="137"/>
      <c r="I1833" s="137"/>
      <c r="J1833" s="137"/>
      <c r="K1833" s="137"/>
      <c r="L1833" s="137"/>
      <c r="M1833" s="137"/>
      <c r="N1833" s="137"/>
      <c r="O1833" s="137"/>
      <c r="P1833" s="137"/>
      <c r="Q1833" s="137"/>
      <c r="R1833" s="137"/>
      <c r="S1833" s="137"/>
      <c r="T1833" s="137"/>
      <c r="U1833" s="137"/>
      <c r="V1833" s="137"/>
      <c r="W1833" s="137"/>
      <c r="X1833" s="137"/>
      <c r="Y1833" s="137"/>
      <c r="Z1833" s="137"/>
      <c r="AA1833" s="137"/>
      <c r="AB1833" s="137"/>
    </row>
    <row r="1834" s="139" customFormat="1" spans="1:28">
      <c r="A1834" s="137"/>
      <c r="B1834" s="137"/>
      <c r="C1834" s="137"/>
      <c r="D1834" s="137"/>
      <c r="E1834" s="137"/>
      <c r="F1834" s="137"/>
      <c r="G1834" s="137"/>
      <c r="H1834" s="137"/>
      <c r="I1834" s="137"/>
      <c r="J1834" s="137"/>
      <c r="K1834" s="137"/>
      <c r="L1834" s="137"/>
      <c r="M1834" s="137"/>
      <c r="N1834" s="137"/>
      <c r="O1834" s="137"/>
      <c r="P1834" s="137"/>
      <c r="Q1834" s="137"/>
      <c r="R1834" s="137"/>
      <c r="S1834" s="137"/>
      <c r="T1834" s="137"/>
      <c r="U1834" s="137"/>
      <c r="V1834" s="137"/>
      <c r="W1834" s="137"/>
      <c r="X1834" s="137"/>
      <c r="Y1834" s="137"/>
      <c r="Z1834" s="137"/>
      <c r="AA1834" s="137"/>
      <c r="AB1834" s="137"/>
    </row>
    <row r="1835" s="139" customFormat="1" spans="1:28">
      <c r="A1835" s="137"/>
      <c r="B1835" s="137"/>
      <c r="C1835" s="137"/>
      <c r="D1835" s="137"/>
      <c r="E1835" s="137"/>
      <c r="F1835" s="137"/>
      <c r="G1835" s="137"/>
      <c r="H1835" s="137"/>
      <c r="I1835" s="137"/>
      <c r="J1835" s="137"/>
      <c r="K1835" s="137"/>
      <c r="L1835" s="137"/>
      <c r="M1835" s="137"/>
      <c r="N1835" s="137"/>
      <c r="O1835" s="137"/>
      <c r="P1835" s="137"/>
      <c r="Q1835" s="137"/>
      <c r="R1835" s="137"/>
      <c r="S1835" s="137"/>
      <c r="T1835" s="137"/>
      <c r="U1835" s="137"/>
      <c r="V1835" s="137"/>
      <c r="W1835" s="137"/>
      <c r="X1835" s="137"/>
      <c r="Y1835" s="137"/>
      <c r="Z1835" s="137"/>
      <c r="AA1835" s="137"/>
      <c r="AB1835" s="137"/>
    </row>
    <row r="1836" s="139" customFormat="1" spans="1:28">
      <c r="A1836" s="137"/>
      <c r="B1836" s="137"/>
      <c r="C1836" s="137"/>
      <c r="D1836" s="137"/>
      <c r="E1836" s="137"/>
      <c r="F1836" s="137"/>
      <c r="G1836" s="137"/>
      <c r="H1836" s="137"/>
      <c r="I1836" s="137"/>
      <c r="J1836" s="137"/>
      <c r="K1836" s="137"/>
      <c r="L1836" s="137"/>
      <c r="M1836" s="137"/>
      <c r="N1836" s="137"/>
      <c r="O1836" s="137"/>
      <c r="P1836" s="137"/>
      <c r="Q1836" s="137"/>
      <c r="R1836" s="137"/>
      <c r="S1836" s="137"/>
      <c r="T1836" s="137"/>
      <c r="U1836" s="137"/>
      <c r="V1836" s="137"/>
      <c r="W1836" s="137"/>
      <c r="X1836" s="137"/>
      <c r="Y1836" s="137"/>
      <c r="Z1836" s="137"/>
      <c r="AA1836" s="137"/>
      <c r="AB1836" s="137"/>
    </row>
    <row r="1837" s="139" customFormat="1" spans="1:28">
      <c r="A1837" s="137"/>
      <c r="B1837" s="137"/>
      <c r="C1837" s="137"/>
      <c r="D1837" s="137"/>
      <c r="E1837" s="137"/>
      <c r="F1837" s="137"/>
      <c r="G1837" s="137"/>
      <c r="H1837" s="137"/>
      <c r="I1837" s="137"/>
      <c r="J1837" s="137"/>
      <c r="K1837" s="137"/>
      <c r="L1837" s="137"/>
      <c r="M1837" s="137"/>
      <c r="N1837" s="137"/>
      <c r="O1837" s="137"/>
      <c r="P1837" s="137"/>
      <c r="Q1837" s="137"/>
      <c r="R1837" s="137"/>
      <c r="S1837" s="137"/>
      <c r="T1837" s="137"/>
      <c r="U1837" s="137"/>
      <c r="V1837" s="137"/>
      <c r="W1837" s="137"/>
      <c r="X1837" s="137"/>
      <c r="Y1837" s="137"/>
      <c r="Z1837" s="137"/>
      <c r="AA1837" s="137"/>
      <c r="AB1837" s="137"/>
    </row>
    <row r="1838" s="139" customFormat="1" spans="1:28">
      <c r="A1838" s="137"/>
      <c r="B1838" s="137"/>
      <c r="C1838" s="137"/>
      <c r="D1838" s="137"/>
      <c r="E1838" s="137"/>
      <c r="F1838" s="137"/>
      <c r="G1838" s="137"/>
      <c r="H1838" s="137"/>
      <c r="I1838" s="137"/>
      <c r="J1838" s="137"/>
      <c r="K1838" s="137"/>
      <c r="L1838" s="137"/>
      <c r="M1838" s="137"/>
      <c r="N1838" s="137"/>
      <c r="O1838" s="137"/>
      <c r="P1838" s="137"/>
      <c r="Q1838" s="137"/>
      <c r="R1838" s="137"/>
      <c r="S1838" s="137"/>
      <c r="T1838" s="137"/>
      <c r="U1838" s="137"/>
      <c r="V1838" s="137"/>
      <c r="W1838" s="137"/>
      <c r="X1838" s="137"/>
      <c r="Y1838" s="137"/>
      <c r="Z1838" s="137"/>
      <c r="AA1838" s="137"/>
      <c r="AB1838" s="137"/>
    </row>
    <row r="1839" s="139" customFormat="1" spans="1:28">
      <c r="A1839" s="137"/>
      <c r="B1839" s="137"/>
      <c r="C1839" s="137"/>
      <c r="D1839" s="137"/>
      <c r="E1839" s="137"/>
      <c r="F1839" s="137"/>
      <c r="G1839" s="137"/>
      <c r="H1839" s="137"/>
      <c r="I1839" s="137"/>
      <c r="J1839" s="137"/>
      <c r="K1839" s="137"/>
      <c r="L1839" s="137"/>
      <c r="M1839" s="137"/>
      <c r="N1839" s="137"/>
      <c r="O1839" s="137"/>
      <c r="P1839" s="137"/>
      <c r="Q1839" s="137"/>
      <c r="R1839" s="137"/>
      <c r="S1839" s="137"/>
      <c r="T1839" s="137"/>
      <c r="U1839" s="137"/>
      <c r="V1839" s="137"/>
      <c r="W1839" s="137"/>
      <c r="X1839" s="137"/>
      <c r="Y1839" s="137"/>
      <c r="Z1839" s="137"/>
      <c r="AA1839" s="137"/>
      <c r="AB1839" s="137"/>
    </row>
    <row r="1840" s="139" customFormat="1" spans="1:28">
      <c r="A1840" s="137"/>
      <c r="B1840" s="137"/>
      <c r="C1840" s="137"/>
      <c r="D1840" s="137"/>
      <c r="E1840" s="137"/>
      <c r="F1840" s="137"/>
      <c r="G1840" s="137"/>
      <c r="H1840" s="137"/>
      <c r="I1840" s="137"/>
      <c r="J1840" s="137"/>
      <c r="K1840" s="137"/>
      <c r="L1840" s="137"/>
      <c r="M1840" s="137"/>
      <c r="N1840" s="137"/>
      <c r="O1840" s="137"/>
      <c r="P1840" s="137"/>
      <c r="Q1840" s="137"/>
      <c r="R1840" s="137"/>
      <c r="S1840" s="137"/>
      <c r="T1840" s="137"/>
      <c r="U1840" s="137"/>
      <c r="V1840" s="137"/>
      <c r="W1840" s="137"/>
      <c r="X1840" s="137"/>
      <c r="Y1840" s="137"/>
      <c r="Z1840" s="137"/>
      <c r="AA1840" s="137"/>
      <c r="AB1840" s="137"/>
    </row>
    <row r="1841" s="139" customFormat="1" spans="1:28">
      <c r="A1841" s="137"/>
      <c r="B1841" s="137"/>
      <c r="C1841" s="137"/>
      <c r="D1841" s="137"/>
      <c r="E1841" s="137"/>
      <c r="F1841" s="137"/>
      <c r="G1841" s="137"/>
      <c r="H1841" s="137"/>
      <c r="I1841" s="137"/>
      <c r="J1841" s="137"/>
      <c r="K1841" s="137"/>
      <c r="L1841" s="137"/>
      <c r="M1841" s="137"/>
      <c r="N1841" s="137"/>
      <c r="O1841" s="137"/>
      <c r="P1841" s="137"/>
      <c r="Q1841" s="137"/>
      <c r="R1841" s="137"/>
      <c r="S1841" s="137"/>
      <c r="T1841" s="137"/>
      <c r="U1841" s="137"/>
      <c r="V1841" s="137"/>
      <c r="W1841" s="137"/>
      <c r="X1841" s="137"/>
      <c r="Y1841" s="137"/>
      <c r="Z1841" s="137"/>
      <c r="AA1841" s="137"/>
      <c r="AB1841" s="137"/>
    </row>
    <row r="1842" s="139" customFormat="1" spans="1:28">
      <c r="A1842" s="137"/>
      <c r="B1842" s="137"/>
      <c r="C1842" s="137"/>
      <c r="D1842" s="137"/>
      <c r="E1842" s="137"/>
      <c r="F1842" s="137"/>
      <c r="G1842" s="137"/>
      <c r="H1842" s="137"/>
      <c r="I1842" s="137"/>
      <c r="J1842" s="137"/>
      <c r="K1842" s="137"/>
      <c r="L1842" s="137"/>
      <c r="M1842" s="137"/>
      <c r="N1842" s="137"/>
      <c r="O1842" s="137"/>
      <c r="P1842" s="137"/>
      <c r="Q1842" s="137"/>
      <c r="R1842" s="137"/>
      <c r="S1842" s="137"/>
      <c r="T1842" s="137"/>
      <c r="U1842" s="137"/>
      <c r="V1842" s="137"/>
      <c r="W1842" s="137"/>
      <c r="X1842" s="137"/>
      <c r="Y1842" s="137"/>
      <c r="Z1842" s="137"/>
      <c r="AA1842" s="137"/>
      <c r="AB1842" s="137"/>
    </row>
    <row r="1843" s="139" customFormat="1" spans="1:28">
      <c r="A1843" s="137"/>
      <c r="B1843" s="137"/>
      <c r="C1843" s="137"/>
      <c r="D1843" s="137"/>
      <c r="E1843" s="137"/>
      <c r="F1843" s="137"/>
      <c r="G1843" s="137"/>
      <c r="H1843" s="137"/>
      <c r="I1843" s="137"/>
      <c r="J1843" s="137"/>
      <c r="K1843" s="137"/>
      <c r="L1843" s="137"/>
      <c r="M1843" s="137"/>
      <c r="N1843" s="137"/>
      <c r="O1843" s="137"/>
      <c r="P1843" s="137"/>
      <c r="Q1843" s="137"/>
      <c r="R1843" s="137"/>
      <c r="S1843" s="137"/>
      <c r="T1843" s="137"/>
      <c r="U1843" s="137"/>
      <c r="V1843" s="137"/>
      <c r="W1843" s="137"/>
      <c r="X1843" s="137"/>
      <c r="Y1843" s="137"/>
      <c r="Z1843" s="137"/>
      <c r="AA1843" s="137"/>
      <c r="AB1843" s="137"/>
    </row>
    <row r="1844" s="139" customFormat="1" spans="1:28">
      <c r="A1844" s="137"/>
      <c r="B1844" s="137"/>
      <c r="C1844" s="137"/>
      <c r="D1844" s="137"/>
      <c r="E1844" s="137"/>
      <c r="F1844" s="137"/>
      <c r="G1844" s="137"/>
      <c r="H1844" s="137"/>
      <c r="I1844" s="137"/>
      <c r="J1844" s="137"/>
      <c r="K1844" s="137"/>
      <c r="L1844" s="137"/>
      <c r="M1844" s="137"/>
      <c r="N1844" s="137"/>
      <c r="O1844" s="137"/>
      <c r="P1844" s="137"/>
      <c r="Q1844" s="137"/>
      <c r="R1844" s="137"/>
      <c r="S1844" s="137"/>
      <c r="T1844" s="137"/>
      <c r="U1844" s="137"/>
      <c r="V1844" s="137"/>
      <c r="W1844" s="137"/>
      <c r="X1844" s="137"/>
      <c r="Y1844" s="137"/>
      <c r="Z1844" s="137"/>
      <c r="AA1844" s="137"/>
      <c r="AB1844" s="137"/>
    </row>
    <row r="1845" s="139" customFormat="1" spans="1:28">
      <c r="A1845" s="137"/>
      <c r="B1845" s="137"/>
      <c r="C1845" s="137"/>
      <c r="D1845" s="137"/>
      <c r="E1845" s="137"/>
      <c r="F1845" s="137"/>
      <c r="G1845" s="137"/>
      <c r="H1845" s="137"/>
      <c r="I1845" s="137"/>
      <c r="J1845" s="137"/>
      <c r="K1845" s="137"/>
      <c r="L1845" s="137"/>
      <c r="M1845" s="137"/>
      <c r="N1845" s="137"/>
      <c r="O1845" s="137"/>
      <c r="P1845" s="137"/>
      <c r="Q1845" s="137"/>
      <c r="R1845" s="137"/>
      <c r="S1845" s="137"/>
      <c r="T1845" s="137"/>
      <c r="U1845" s="137"/>
      <c r="V1845" s="137"/>
      <c r="W1845" s="137"/>
      <c r="X1845" s="137"/>
      <c r="Y1845" s="137"/>
      <c r="Z1845" s="137"/>
      <c r="AA1845" s="137"/>
      <c r="AB1845" s="137"/>
    </row>
    <row r="1846" s="139" customFormat="1" spans="1:28">
      <c r="A1846" s="137"/>
      <c r="B1846" s="137"/>
      <c r="C1846" s="137"/>
      <c r="D1846" s="137"/>
      <c r="E1846" s="137"/>
      <c r="F1846" s="137"/>
      <c r="G1846" s="137"/>
      <c r="H1846" s="137"/>
      <c r="I1846" s="137"/>
      <c r="J1846" s="137"/>
      <c r="K1846" s="137"/>
      <c r="L1846" s="137"/>
      <c r="M1846" s="137"/>
      <c r="N1846" s="137"/>
      <c r="O1846" s="137"/>
      <c r="P1846" s="137"/>
      <c r="Q1846" s="137"/>
      <c r="R1846" s="137"/>
      <c r="S1846" s="137"/>
      <c r="T1846" s="137"/>
      <c r="U1846" s="137"/>
      <c r="V1846" s="137"/>
      <c r="W1846" s="137"/>
      <c r="X1846" s="137"/>
      <c r="Y1846" s="137"/>
      <c r="Z1846" s="137"/>
      <c r="AA1846" s="137"/>
      <c r="AB1846" s="137"/>
    </row>
    <row r="1847" s="139" customFormat="1" spans="1:28">
      <c r="A1847" s="137"/>
      <c r="B1847" s="137"/>
      <c r="C1847" s="137"/>
      <c r="D1847" s="137"/>
      <c r="E1847" s="137"/>
      <c r="F1847" s="137"/>
      <c r="G1847" s="137"/>
      <c r="H1847" s="137"/>
      <c r="I1847" s="137"/>
      <c r="J1847" s="137"/>
      <c r="K1847" s="137"/>
      <c r="L1847" s="137"/>
      <c r="M1847" s="137"/>
      <c r="N1847" s="137"/>
      <c r="O1847" s="137"/>
      <c r="P1847" s="137"/>
      <c r="Q1847" s="137"/>
      <c r="R1847" s="137"/>
      <c r="S1847" s="137"/>
      <c r="T1847" s="137"/>
      <c r="U1847" s="137"/>
      <c r="V1847" s="137"/>
      <c r="W1847" s="137"/>
      <c r="X1847" s="137"/>
      <c r="Y1847" s="137"/>
      <c r="Z1847" s="137"/>
      <c r="AA1847" s="137"/>
      <c r="AB1847" s="137"/>
    </row>
    <row r="1848" s="139" customFormat="1" spans="1:28">
      <c r="A1848" s="137"/>
      <c r="B1848" s="137"/>
      <c r="C1848" s="137"/>
      <c r="D1848" s="137"/>
      <c r="E1848" s="137"/>
      <c r="F1848" s="137"/>
      <c r="G1848" s="137"/>
      <c r="H1848" s="137"/>
      <c r="I1848" s="137"/>
      <c r="J1848" s="137"/>
      <c r="K1848" s="137"/>
      <c r="L1848" s="137"/>
      <c r="M1848" s="137"/>
      <c r="N1848" s="137"/>
      <c r="O1848" s="137"/>
      <c r="P1848" s="137"/>
      <c r="Q1848" s="137"/>
      <c r="R1848" s="137"/>
      <c r="S1848" s="137"/>
      <c r="T1848" s="137"/>
      <c r="U1848" s="137"/>
      <c r="V1848" s="137"/>
      <c r="W1848" s="137"/>
      <c r="X1848" s="137"/>
      <c r="Y1848" s="137"/>
      <c r="Z1848" s="137"/>
      <c r="AA1848" s="137"/>
      <c r="AB1848" s="137"/>
    </row>
    <row r="1849" s="139" customFormat="1" spans="1:28">
      <c r="A1849" s="137"/>
      <c r="B1849" s="137"/>
      <c r="C1849" s="137"/>
      <c r="D1849" s="137"/>
      <c r="E1849" s="137"/>
      <c r="F1849" s="137"/>
      <c r="G1849" s="137"/>
      <c r="H1849" s="137"/>
      <c r="I1849" s="137"/>
      <c r="J1849" s="137"/>
      <c r="K1849" s="137"/>
      <c r="L1849" s="137"/>
      <c r="M1849" s="137"/>
      <c r="N1849" s="137"/>
      <c r="O1849" s="137"/>
      <c r="P1849" s="137"/>
      <c r="Q1849" s="137"/>
      <c r="R1849" s="137"/>
      <c r="S1849" s="137"/>
      <c r="T1849" s="137"/>
      <c r="U1849" s="137"/>
      <c r="V1849" s="137"/>
      <c r="W1849" s="137"/>
      <c r="X1849" s="137"/>
      <c r="Y1849" s="137"/>
      <c r="Z1849" s="137"/>
      <c r="AA1849" s="137"/>
      <c r="AB1849" s="137"/>
    </row>
    <row r="1850" s="139" customFormat="1" spans="1:28">
      <c r="A1850" s="137"/>
      <c r="B1850" s="137"/>
      <c r="C1850" s="137"/>
      <c r="D1850" s="137"/>
      <c r="E1850" s="137"/>
      <c r="F1850" s="137"/>
      <c r="G1850" s="137"/>
      <c r="H1850" s="137"/>
      <c r="I1850" s="137"/>
      <c r="J1850" s="137"/>
      <c r="K1850" s="137"/>
      <c r="L1850" s="137"/>
      <c r="M1850" s="137"/>
      <c r="N1850" s="137"/>
      <c r="O1850" s="137"/>
      <c r="P1850" s="137"/>
      <c r="Q1850" s="137"/>
      <c r="R1850" s="137"/>
      <c r="S1850" s="137"/>
      <c r="T1850" s="137"/>
      <c r="U1850" s="137"/>
      <c r="V1850" s="137"/>
      <c r="W1850" s="137"/>
      <c r="X1850" s="137"/>
      <c r="Y1850" s="137"/>
      <c r="Z1850" s="137"/>
      <c r="AA1850" s="137"/>
      <c r="AB1850" s="137"/>
    </row>
    <row r="1851" s="139" customFormat="1" spans="1:28">
      <c r="A1851" s="137"/>
      <c r="B1851" s="137"/>
      <c r="C1851" s="137"/>
      <c r="D1851" s="137"/>
      <c r="E1851" s="137"/>
      <c r="F1851" s="137"/>
      <c r="G1851" s="137"/>
      <c r="H1851" s="137"/>
      <c r="I1851" s="137"/>
      <c r="J1851" s="137"/>
      <c r="K1851" s="137"/>
      <c r="L1851" s="137"/>
      <c r="M1851" s="137"/>
      <c r="N1851" s="137"/>
      <c r="O1851" s="137"/>
      <c r="P1851" s="137"/>
      <c r="Q1851" s="137"/>
      <c r="R1851" s="137"/>
      <c r="S1851" s="137"/>
      <c r="T1851" s="137"/>
      <c r="U1851" s="137"/>
      <c r="V1851" s="137"/>
      <c r="W1851" s="137"/>
      <c r="X1851" s="137"/>
      <c r="Y1851" s="137"/>
      <c r="Z1851" s="137"/>
      <c r="AA1851" s="137"/>
      <c r="AB1851" s="137"/>
    </row>
    <row r="1852" s="139" customFormat="1" spans="1:28">
      <c r="A1852" s="137"/>
      <c r="B1852" s="137"/>
      <c r="C1852" s="137"/>
      <c r="D1852" s="137"/>
      <c r="E1852" s="137"/>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row>
    <row r="1853" s="139" customFormat="1" spans="1:28">
      <c r="A1853" s="137"/>
      <c r="B1853" s="137"/>
      <c r="C1853" s="137"/>
      <c r="D1853" s="137"/>
      <c r="E1853" s="137"/>
      <c r="F1853" s="137"/>
      <c r="G1853" s="137"/>
      <c r="H1853" s="137"/>
      <c r="I1853" s="137"/>
      <c r="J1853" s="137"/>
      <c r="K1853" s="137"/>
      <c r="L1853" s="137"/>
      <c r="M1853" s="137"/>
      <c r="N1853" s="137"/>
      <c r="O1853" s="137"/>
      <c r="P1853" s="137"/>
      <c r="Q1853" s="137"/>
      <c r="R1853" s="137"/>
      <c r="S1853" s="137"/>
      <c r="T1853" s="137"/>
      <c r="U1853" s="137"/>
      <c r="V1853" s="137"/>
      <c r="W1853" s="137"/>
      <c r="X1853" s="137"/>
      <c r="Y1853" s="137"/>
      <c r="Z1853" s="137"/>
      <c r="AA1853" s="137"/>
      <c r="AB1853" s="137"/>
    </row>
    <row r="1854" s="139" customFormat="1" spans="1:28">
      <c r="A1854" s="137"/>
      <c r="B1854" s="137"/>
      <c r="C1854" s="137"/>
      <c r="D1854" s="137"/>
      <c r="E1854" s="137"/>
      <c r="F1854" s="137"/>
      <c r="G1854" s="137"/>
      <c r="H1854" s="137"/>
      <c r="I1854" s="137"/>
      <c r="J1854" s="137"/>
      <c r="K1854" s="137"/>
      <c r="L1854" s="137"/>
      <c r="M1854" s="137"/>
      <c r="N1854" s="137"/>
      <c r="O1854" s="137"/>
      <c r="P1854" s="137"/>
      <c r="Q1854" s="137"/>
      <c r="R1854" s="137"/>
      <c r="S1854" s="137"/>
      <c r="T1854" s="137"/>
      <c r="U1854" s="137"/>
      <c r="V1854" s="137"/>
      <c r="W1854" s="137"/>
      <c r="X1854" s="137"/>
      <c r="Y1854" s="137"/>
      <c r="Z1854" s="137"/>
      <c r="AA1854" s="137"/>
      <c r="AB1854" s="137"/>
    </row>
    <row r="1855" s="139" customFormat="1" spans="1:28">
      <c r="A1855" s="137"/>
      <c r="B1855" s="137"/>
      <c r="C1855" s="137"/>
      <c r="D1855" s="137"/>
      <c r="E1855" s="137"/>
      <c r="F1855" s="137"/>
      <c r="G1855" s="137"/>
      <c r="H1855" s="137"/>
      <c r="I1855" s="137"/>
      <c r="J1855" s="137"/>
      <c r="K1855" s="137"/>
      <c r="L1855" s="137"/>
      <c r="M1855" s="137"/>
      <c r="N1855" s="137"/>
      <c r="O1855" s="137"/>
      <c r="P1855" s="137"/>
      <c r="Q1855" s="137"/>
      <c r="R1855" s="137"/>
      <c r="S1855" s="137"/>
      <c r="T1855" s="137"/>
      <c r="U1855" s="137"/>
      <c r="V1855" s="137"/>
      <c r="W1855" s="137"/>
      <c r="X1855" s="137"/>
      <c r="Y1855" s="137"/>
      <c r="Z1855" s="137"/>
      <c r="AA1855" s="137"/>
      <c r="AB1855" s="137"/>
    </row>
    <row r="1856" s="139" customFormat="1" spans="1:28">
      <c r="A1856" s="137"/>
      <c r="B1856" s="137"/>
      <c r="C1856" s="137"/>
      <c r="D1856" s="137"/>
      <c r="E1856" s="137"/>
      <c r="F1856" s="137"/>
      <c r="G1856" s="137"/>
      <c r="H1856" s="137"/>
      <c r="I1856" s="137"/>
      <c r="J1856" s="137"/>
      <c r="K1856" s="137"/>
      <c r="L1856" s="137"/>
      <c r="M1856" s="137"/>
      <c r="N1856" s="137"/>
      <c r="O1856" s="137"/>
      <c r="P1856" s="137"/>
      <c r="Q1856" s="137"/>
      <c r="R1856" s="137"/>
      <c r="S1856" s="137"/>
      <c r="T1856" s="137"/>
      <c r="U1856" s="137"/>
      <c r="V1856" s="137"/>
      <c r="W1856" s="137"/>
      <c r="X1856" s="137"/>
      <c r="Y1856" s="137"/>
      <c r="Z1856" s="137"/>
      <c r="AA1856" s="137"/>
      <c r="AB1856" s="137"/>
    </row>
    <row r="1857" s="139" customFormat="1" spans="1:28">
      <c r="A1857" s="137"/>
      <c r="B1857" s="137"/>
      <c r="C1857" s="137"/>
      <c r="D1857" s="137"/>
      <c r="E1857" s="137"/>
      <c r="F1857" s="137"/>
      <c r="G1857" s="137"/>
      <c r="H1857" s="137"/>
      <c r="I1857" s="137"/>
      <c r="J1857" s="137"/>
      <c r="K1857" s="137"/>
      <c r="L1857" s="137"/>
      <c r="M1857" s="137"/>
      <c r="N1857" s="137"/>
      <c r="O1857" s="137"/>
      <c r="P1857" s="137"/>
      <c r="Q1857" s="137"/>
      <c r="R1857" s="137"/>
      <c r="S1857" s="137"/>
      <c r="T1857" s="137"/>
      <c r="U1857" s="137"/>
      <c r="V1857" s="137"/>
      <c r="W1857" s="137"/>
      <c r="X1857" s="137"/>
      <c r="Y1857" s="137"/>
      <c r="Z1857" s="137"/>
      <c r="AA1857" s="137"/>
      <c r="AB1857" s="137"/>
    </row>
    <row r="1858" s="139" customFormat="1" spans="1:28">
      <c r="A1858" s="137"/>
      <c r="B1858" s="137"/>
      <c r="C1858" s="137"/>
      <c r="D1858" s="137"/>
      <c r="E1858" s="137"/>
      <c r="F1858" s="137"/>
      <c r="G1858" s="137"/>
      <c r="H1858" s="137"/>
      <c r="I1858" s="137"/>
      <c r="J1858" s="137"/>
      <c r="K1858" s="137"/>
      <c r="L1858" s="137"/>
      <c r="M1858" s="137"/>
      <c r="N1858" s="137"/>
      <c r="O1858" s="137"/>
      <c r="P1858" s="137"/>
      <c r="Q1858" s="137"/>
      <c r="R1858" s="137"/>
      <c r="S1858" s="137"/>
      <c r="T1858" s="137"/>
      <c r="U1858" s="137"/>
      <c r="V1858" s="137"/>
      <c r="W1858" s="137"/>
      <c r="X1858" s="137"/>
      <c r="Y1858" s="137"/>
      <c r="Z1858" s="137"/>
      <c r="AA1858" s="137"/>
      <c r="AB1858" s="137"/>
    </row>
    <row r="1859" s="139" customFormat="1" spans="1:28">
      <c r="A1859" s="137"/>
      <c r="B1859" s="137"/>
      <c r="C1859" s="137"/>
      <c r="D1859" s="137"/>
      <c r="E1859" s="137"/>
      <c r="F1859" s="137"/>
      <c r="G1859" s="137"/>
      <c r="H1859" s="137"/>
      <c r="I1859" s="137"/>
      <c r="J1859" s="137"/>
      <c r="K1859" s="137"/>
      <c r="L1859" s="137"/>
      <c r="M1859" s="137"/>
      <c r="N1859" s="137"/>
      <c r="O1859" s="137"/>
      <c r="P1859" s="137"/>
      <c r="Q1859" s="137"/>
      <c r="R1859" s="137"/>
      <c r="S1859" s="137"/>
      <c r="T1859" s="137"/>
      <c r="U1859" s="137"/>
      <c r="V1859" s="137"/>
      <c r="W1859" s="137"/>
      <c r="X1859" s="137"/>
      <c r="Y1859" s="137"/>
      <c r="Z1859" s="137"/>
      <c r="AA1859" s="137"/>
      <c r="AB1859" s="137"/>
    </row>
    <row r="1860" s="139" customFormat="1" spans="1:28">
      <c r="A1860" s="137"/>
      <c r="B1860" s="137"/>
      <c r="C1860" s="137"/>
      <c r="D1860" s="137"/>
      <c r="E1860" s="137"/>
      <c r="F1860" s="137"/>
      <c r="G1860" s="137"/>
      <c r="H1860" s="137"/>
      <c r="I1860" s="137"/>
      <c r="J1860" s="137"/>
      <c r="K1860" s="137"/>
      <c r="L1860" s="137"/>
      <c r="M1860" s="137"/>
      <c r="N1860" s="137"/>
      <c r="O1860" s="137"/>
      <c r="P1860" s="137"/>
      <c r="Q1860" s="137"/>
      <c r="R1860" s="137"/>
      <c r="S1860" s="137"/>
      <c r="T1860" s="137"/>
      <c r="U1860" s="137"/>
      <c r="V1860" s="137"/>
      <c r="W1860" s="137"/>
      <c r="X1860" s="137"/>
      <c r="Y1860" s="137"/>
      <c r="Z1860" s="137"/>
      <c r="AA1860" s="137"/>
      <c r="AB1860" s="137"/>
    </row>
    <row r="1861" s="139" customFormat="1" spans="1:28">
      <c r="A1861" s="137"/>
      <c r="B1861" s="137"/>
      <c r="C1861" s="137"/>
      <c r="D1861" s="137"/>
      <c r="E1861" s="137"/>
      <c r="F1861" s="137"/>
      <c r="G1861" s="137"/>
      <c r="H1861" s="137"/>
      <c r="I1861" s="137"/>
      <c r="J1861" s="137"/>
      <c r="K1861" s="137"/>
      <c r="L1861" s="137"/>
      <c r="M1861" s="137"/>
      <c r="N1861" s="137"/>
      <c r="O1861" s="137"/>
      <c r="P1861" s="137"/>
      <c r="Q1861" s="137"/>
      <c r="R1861" s="137"/>
      <c r="S1861" s="137"/>
      <c r="T1861" s="137"/>
      <c r="U1861" s="137"/>
      <c r="V1861" s="137"/>
      <c r="W1861" s="137"/>
      <c r="X1861" s="137"/>
      <c r="Y1861" s="137"/>
      <c r="Z1861" s="137"/>
      <c r="AA1861" s="137"/>
      <c r="AB1861" s="137"/>
    </row>
    <row r="1862" s="139" customFormat="1" spans="1:28">
      <c r="A1862" s="137"/>
      <c r="B1862" s="137"/>
      <c r="C1862" s="137"/>
      <c r="D1862" s="137"/>
      <c r="E1862" s="137"/>
      <c r="F1862" s="137"/>
      <c r="G1862" s="137"/>
      <c r="H1862" s="137"/>
      <c r="I1862" s="137"/>
      <c r="J1862" s="137"/>
      <c r="K1862" s="137"/>
      <c r="L1862" s="137"/>
      <c r="M1862" s="137"/>
      <c r="N1862" s="137"/>
      <c r="O1862" s="137"/>
      <c r="P1862" s="137"/>
      <c r="Q1862" s="137"/>
      <c r="R1862" s="137"/>
      <c r="S1862" s="137"/>
      <c r="T1862" s="137"/>
      <c r="U1862" s="137"/>
      <c r="V1862" s="137"/>
      <c r="W1862" s="137"/>
      <c r="X1862" s="137"/>
      <c r="Y1862" s="137"/>
      <c r="Z1862" s="137"/>
      <c r="AA1862" s="137"/>
      <c r="AB1862" s="137"/>
    </row>
    <row r="1863" s="139" customFormat="1" spans="1:28">
      <c r="A1863" s="137"/>
      <c r="B1863" s="137"/>
      <c r="C1863" s="137"/>
      <c r="D1863" s="137"/>
      <c r="E1863" s="137"/>
      <c r="F1863" s="137"/>
      <c r="G1863" s="137"/>
      <c r="H1863" s="137"/>
      <c r="I1863" s="137"/>
      <c r="J1863" s="137"/>
      <c r="K1863" s="137"/>
      <c r="L1863" s="137"/>
      <c r="M1863" s="137"/>
      <c r="N1863" s="137"/>
      <c r="O1863" s="137"/>
      <c r="P1863" s="137"/>
      <c r="Q1863" s="137"/>
      <c r="R1863" s="137"/>
      <c r="S1863" s="137"/>
      <c r="T1863" s="137"/>
      <c r="U1863" s="137"/>
      <c r="V1863" s="137"/>
      <c r="W1863" s="137"/>
      <c r="X1863" s="137"/>
      <c r="Y1863" s="137"/>
      <c r="Z1863" s="137"/>
      <c r="AA1863" s="137"/>
      <c r="AB1863" s="137"/>
    </row>
    <row r="1864" s="139" customFormat="1" spans="1:28">
      <c r="A1864" s="137"/>
      <c r="B1864" s="137"/>
      <c r="C1864" s="137"/>
      <c r="D1864" s="137"/>
      <c r="E1864" s="137"/>
      <c r="F1864" s="137"/>
      <c r="G1864" s="137"/>
      <c r="H1864" s="137"/>
      <c r="I1864" s="137"/>
      <c r="J1864" s="137"/>
      <c r="K1864" s="137"/>
      <c r="L1864" s="137"/>
      <c r="M1864" s="137"/>
      <c r="N1864" s="137"/>
      <c r="O1864" s="137"/>
      <c r="P1864" s="137"/>
      <c r="Q1864" s="137"/>
      <c r="R1864" s="137"/>
      <c r="S1864" s="137"/>
      <c r="T1864" s="137"/>
      <c r="U1864" s="137"/>
      <c r="V1864" s="137"/>
      <c r="W1864" s="137"/>
      <c r="X1864" s="137"/>
      <c r="Y1864" s="137"/>
      <c r="Z1864" s="137"/>
      <c r="AA1864" s="137"/>
      <c r="AB1864" s="137"/>
    </row>
    <row r="1865" s="139" customFormat="1" spans="1:28">
      <c r="A1865" s="137"/>
      <c r="B1865" s="137"/>
      <c r="C1865" s="137"/>
      <c r="D1865" s="137"/>
      <c r="E1865" s="137"/>
      <c r="F1865" s="137"/>
      <c r="G1865" s="137"/>
      <c r="H1865" s="137"/>
      <c r="I1865" s="137"/>
      <c r="J1865" s="137"/>
      <c r="K1865" s="137"/>
      <c r="L1865" s="137"/>
      <c r="M1865" s="137"/>
      <c r="N1865" s="137"/>
      <c r="O1865" s="137"/>
      <c r="P1865" s="137"/>
      <c r="Q1865" s="137"/>
      <c r="R1865" s="137"/>
      <c r="S1865" s="137"/>
      <c r="T1865" s="137"/>
      <c r="U1865" s="137"/>
      <c r="V1865" s="137"/>
      <c r="W1865" s="137"/>
      <c r="X1865" s="137"/>
      <c r="Y1865" s="137"/>
      <c r="Z1865" s="137"/>
      <c r="AA1865" s="137"/>
      <c r="AB1865" s="137"/>
    </row>
    <row r="1866" s="139" customFormat="1" spans="1:28">
      <c r="A1866" s="137"/>
      <c r="B1866" s="137"/>
      <c r="C1866" s="137"/>
      <c r="D1866" s="137"/>
      <c r="E1866" s="137"/>
      <c r="F1866" s="137"/>
      <c r="G1866" s="137"/>
      <c r="H1866" s="137"/>
      <c r="I1866" s="137"/>
      <c r="J1866" s="137"/>
      <c r="K1866" s="137"/>
      <c r="L1866" s="137"/>
      <c r="M1866" s="137"/>
      <c r="N1866" s="137"/>
      <c r="O1866" s="137"/>
      <c r="P1866" s="137"/>
      <c r="Q1866" s="137"/>
      <c r="R1866" s="137"/>
      <c r="S1866" s="137"/>
      <c r="T1866" s="137"/>
      <c r="U1866" s="137"/>
      <c r="V1866" s="137"/>
      <c r="W1866" s="137"/>
      <c r="X1866" s="137"/>
      <c r="Y1866" s="137"/>
      <c r="Z1866" s="137"/>
      <c r="AA1866" s="137"/>
      <c r="AB1866" s="137"/>
    </row>
    <row r="1867" s="139" customFormat="1" spans="1:28">
      <c r="A1867" s="137"/>
      <c r="B1867" s="137"/>
      <c r="C1867" s="137"/>
      <c r="D1867" s="137"/>
      <c r="E1867" s="137"/>
      <c r="F1867" s="137"/>
      <c r="G1867" s="137"/>
      <c r="H1867" s="137"/>
      <c r="I1867" s="137"/>
      <c r="J1867" s="137"/>
      <c r="K1867" s="137"/>
      <c r="L1867" s="137"/>
      <c r="M1867" s="137"/>
      <c r="N1867" s="137"/>
      <c r="O1867" s="137"/>
      <c r="P1867" s="137"/>
      <c r="Q1867" s="137"/>
      <c r="R1867" s="137"/>
      <c r="S1867" s="137"/>
      <c r="T1867" s="137"/>
      <c r="U1867" s="137"/>
      <c r="V1867" s="137"/>
      <c r="W1867" s="137"/>
      <c r="X1867" s="137"/>
      <c r="Y1867" s="137"/>
      <c r="Z1867" s="137"/>
      <c r="AA1867" s="137"/>
      <c r="AB1867" s="137"/>
    </row>
    <row r="1868" s="139" customFormat="1" spans="1:28">
      <c r="A1868" s="137"/>
      <c r="B1868" s="137"/>
      <c r="C1868" s="137"/>
      <c r="D1868" s="137"/>
      <c r="E1868" s="137"/>
      <c r="F1868" s="137"/>
      <c r="G1868" s="137"/>
      <c r="H1868" s="137"/>
      <c r="I1868" s="137"/>
      <c r="J1868" s="137"/>
      <c r="K1868" s="137"/>
      <c r="L1868" s="137"/>
      <c r="M1868" s="137"/>
      <c r="N1868" s="137"/>
      <c r="O1868" s="137"/>
      <c r="P1868" s="137"/>
      <c r="Q1868" s="137"/>
      <c r="R1868" s="137"/>
      <c r="S1868" s="137"/>
      <c r="T1868" s="137"/>
      <c r="U1868" s="137"/>
      <c r="V1868" s="137"/>
      <c r="W1868" s="137"/>
      <c r="X1868" s="137"/>
      <c r="Y1868" s="137"/>
      <c r="Z1868" s="137"/>
      <c r="AA1868" s="137"/>
      <c r="AB1868" s="137"/>
    </row>
    <row r="1869" s="139" customFormat="1" spans="1:28">
      <c r="A1869" s="137"/>
      <c r="B1869" s="137"/>
      <c r="C1869" s="137"/>
      <c r="D1869" s="137"/>
      <c r="E1869" s="137"/>
      <c r="F1869" s="137"/>
      <c r="G1869" s="137"/>
      <c r="H1869" s="137"/>
      <c r="I1869" s="137"/>
      <c r="J1869" s="137"/>
      <c r="K1869" s="137"/>
      <c r="L1869" s="137"/>
      <c r="M1869" s="137"/>
      <c r="N1869" s="137"/>
      <c r="O1869" s="137"/>
      <c r="P1869" s="137"/>
      <c r="Q1869" s="137"/>
      <c r="R1869" s="137"/>
      <c r="S1869" s="137"/>
      <c r="T1869" s="137"/>
      <c r="U1869" s="137"/>
      <c r="V1869" s="137"/>
      <c r="W1869" s="137"/>
      <c r="X1869" s="137"/>
      <c r="Y1869" s="137"/>
      <c r="Z1869" s="137"/>
      <c r="AA1869" s="137"/>
      <c r="AB1869" s="137"/>
    </row>
    <row r="1870" s="139" customFormat="1" spans="1:28">
      <c r="A1870" s="137"/>
      <c r="B1870" s="137"/>
      <c r="C1870" s="137"/>
      <c r="D1870" s="137"/>
      <c r="E1870" s="137"/>
      <c r="F1870" s="137"/>
      <c r="G1870" s="137"/>
      <c r="H1870" s="137"/>
      <c r="I1870" s="137"/>
      <c r="J1870" s="137"/>
      <c r="K1870" s="137"/>
      <c r="L1870" s="137"/>
      <c r="M1870" s="137"/>
      <c r="N1870" s="137"/>
      <c r="O1870" s="137"/>
      <c r="P1870" s="137"/>
      <c r="Q1870" s="137"/>
      <c r="R1870" s="137"/>
      <c r="S1870" s="137"/>
      <c r="T1870" s="137"/>
      <c r="U1870" s="137"/>
      <c r="V1870" s="137"/>
      <c r="W1870" s="137"/>
      <c r="X1870" s="137"/>
      <c r="Y1870" s="137"/>
      <c r="Z1870" s="137"/>
      <c r="AA1870" s="137"/>
      <c r="AB1870" s="137"/>
    </row>
    <row r="1871" s="139" customFormat="1" spans="1:28">
      <c r="A1871" s="137"/>
      <c r="B1871" s="137"/>
      <c r="C1871" s="137"/>
      <c r="D1871" s="137"/>
      <c r="E1871" s="137"/>
      <c r="F1871" s="137"/>
      <c r="G1871" s="137"/>
      <c r="H1871" s="137"/>
      <c r="I1871" s="137"/>
      <c r="J1871" s="137"/>
      <c r="K1871" s="137"/>
      <c r="L1871" s="137"/>
      <c r="M1871" s="137"/>
      <c r="N1871" s="137"/>
      <c r="O1871" s="137"/>
      <c r="P1871" s="137"/>
      <c r="Q1871" s="137"/>
      <c r="R1871" s="137"/>
      <c r="S1871" s="137"/>
      <c r="T1871" s="137"/>
      <c r="U1871" s="137"/>
      <c r="V1871" s="137"/>
      <c r="W1871" s="137"/>
      <c r="X1871" s="137"/>
      <c r="Y1871" s="137"/>
      <c r="Z1871" s="137"/>
      <c r="AA1871" s="137"/>
      <c r="AB1871" s="137"/>
    </row>
    <row r="1872" s="139" customFormat="1" spans="1:28">
      <c r="A1872" s="137"/>
      <c r="B1872" s="137"/>
      <c r="C1872" s="137"/>
      <c r="D1872" s="137"/>
      <c r="E1872" s="137"/>
      <c r="F1872" s="137"/>
      <c r="G1872" s="137"/>
      <c r="H1872" s="137"/>
      <c r="I1872" s="137"/>
      <c r="J1872" s="137"/>
      <c r="K1872" s="137"/>
      <c r="L1872" s="137"/>
      <c r="M1872" s="137"/>
      <c r="N1872" s="137"/>
      <c r="O1872" s="137"/>
      <c r="P1872" s="137"/>
      <c r="Q1872" s="137"/>
      <c r="R1872" s="137"/>
      <c r="S1872" s="137"/>
      <c r="T1872" s="137"/>
      <c r="U1872" s="137"/>
      <c r="V1872" s="137"/>
      <c r="W1872" s="137"/>
      <c r="X1872" s="137"/>
      <c r="Y1872" s="137"/>
      <c r="Z1872" s="137"/>
      <c r="AA1872" s="137"/>
      <c r="AB1872" s="137"/>
    </row>
    <row r="1873" s="139" customFormat="1" spans="1:28">
      <c r="A1873" s="137"/>
      <c r="B1873" s="137"/>
      <c r="C1873" s="137"/>
      <c r="D1873" s="137"/>
      <c r="E1873" s="137"/>
      <c r="F1873" s="137"/>
      <c r="G1873" s="137"/>
      <c r="H1873" s="137"/>
      <c r="I1873" s="137"/>
      <c r="J1873" s="137"/>
      <c r="K1873" s="137"/>
      <c r="L1873" s="137"/>
      <c r="M1873" s="137"/>
      <c r="N1873" s="137"/>
      <c r="O1873" s="137"/>
      <c r="P1873" s="137"/>
      <c r="Q1873" s="137"/>
      <c r="R1873" s="137"/>
      <c r="S1873" s="137"/>
      <c r="T1873" s="137"/>
      <c r="U1873" s="137"/>
      <c r="V1873" s="137"/>
      <c r="W1873" s="137"/>
      <c r="X1873" s="137"/>
      <c r="Y1873" s="137"/>
      <c r="Z1873" s="137"/>
      <c r="AA1873" s="137"/>
      <c r="AB1873" s="137"/>
    </row>
    <row r="1874" s="139" customFormat="1" spans="1:28">
      <c r="A1874" s="137"/>
      <c r="B1874" s="137"/>
      <c r="C1874" s="137"/>
      <c r="D1874" s="137"/>
      <c r="E1874" s="137"/>
      <c r="F1874" s="137"/>
      <c r="G1874" s="137"/>
      <c r="H1874" s="137"/>
      <c r="I1874" s="137"/>
      <c r="J1874" s="137"/>
      <c r="K1874" s="137"/>
      <c r="L1874" s="137"/>
      <c r="M1874" s="137"/>
      <c r="N1874" s="137"/>
      <c r="O1874" s="137"/>
      <c r="P1874" s="137"/>
      <c r="Q1874" s="137"/>
      <c r="R1874" s="137"/>
      <c r="S1874" s="137"/>
      <c r="T1874" s="137"/>
      <c r="U1874" s="137"/>
      <c r="V1874" s="137"/>
      <c r="W1874" s="137"/>
      <c r="X1874" s="137"/>
      <c r="Y1874" s="137"/>
      <c r="Z1874" s="137"/>
      <c r="AA1874" s="137"/>
      <c r="AB1874" s="137"/>
    </row>
    <row r="1875" s="139" customFormat="1" spans="1:28">
      <c r="A1875" s="137"/>
      <c r="B1875" s="137"/>
      <c r="C1875" s="137"/>
      <c r="D1875" s="137"/>
      <c r="E1875" s="137"/>
      <c r="F1875" s="137"/>
      <c r="G1875" s="137"/>
      <c r="H1875" s="137"/>
      <c r="I1875" s="137"/>
      <c r="J1875" s="137"/>
      <c r="K1875" s="137"/>
      <c r="L1875" s="137"/>
      <c r="M1875" s="137"/>
      <c r="N1875" s="137"/>
      <c r="O1875" s="137"/>
      <c r="P1875" s="137"/>
      <c r="Q1875" s="137"/>
      <c r="R1875" s="137"/>
      <c r="S1875" s="137"/>
      <c r="T1875" s="137"/>
      <c r="U1875" s="137"/>
      <c r="V1875" s="137"/>
      <c r="W1875" s="137"/>
      <c r="X1875" s="137"/>
      <c r="Y1875" s="137"/>
      <c r="Z1875" s="137"/>
      <c r="AA1875" s="137"/>
      <c r="AB1875" s="137"/>
    </row>
    <row r="1876" s="139" customFormat="1" spans="1:28">
      <c r="A1876" s="137"/>
      <c r="B1876" s="137"/>
      <c r="C1876" s="137"/>
      <c r="D1876" s="137"/>
      <c r="E1876" s="137"/>
      <c r="F1876" s="137"/>
      <c r="G1876" s="137"/>
      <c r="H1876" s="137"/>
      <c r="I1876" s="137"/>
      <c r="J1876" s="137"/>
      <c r="K1876" s="137"/>
      <c r="L1876" s="137"/>
      <c r="M1876" s="137"/>
      <c r="N1876" s="137"/>
      <c r="O1876" s="137"/>
      <c r="P1876" s="137"/>
      <c r="Q1876" s="137"/>
      <c r="R1876" s="137"/>
      <c r="S1876" s="137"/>
      <c r="T1876" s="137"/>
      <c r="U1876" s="137"/>
      <c r="V1876" s="137"/>
      <c r="W1876" s="137"/>
      <c r="X1876" s="137"/>
      <c r="Y1876" s="137"/>
      <c r="Z1876" s="137"/>
      <c r="AA1876" s="137"/>
      <c r="AB1876" s="137"/>
    </row>
    <row r="1877" s="139" customFormat="1" spans="1:28">
      <c r="A1877" s="137"/>
      <c r="B1877" s="137"/>
      <c r="C1877" s="137"/>
      <c r="D1877" s="137"/>
      <c r="E1877" s="137"/>
      <c r="F1877" s="137"/>
      <c r="G1877" s="137"/>
      <c r="H1877" s="137"/>
      <c r="I1877" s="137"/>
      <c r="J1877" s="137"/>
      <c r="K1877" s="137"/>
      <c r="L1877" s="137"/>
      <c r="M1877" s="137"/>
      <c r="N1877" s="137"/>
      <c r="O1877" s="137"/>
      <c r="P1877" s="137"/>
      <c r="Q1877" s="137"/>
      <c r="R1877" s="137"/>
      <c r="S1877" s="137"/>
      <c r="T1877" s="137"/>
      <c r="U1877" s="137"/>
      <c r="V1877" s="137"/>
      <c r="W1877" s="137"/>
      <c r="X1877" s="137"/>
      <c r="Y1877" s="137"/>
      <c r="Z1877" s="137"/>
      <c r="AA1877" s="137"/>
      <c r="AB1877" s="137"/>
    </row>
    <row r="1878" s="139" customFormat="1" spans="1:28">
      <c r="A1878" s="137"/>
      <c r="B1878" s="137"/>
      <c r="C1878" s="137"/>
      <c r="D1878" s="137"/>
      <c r="E1878" s="137"/>
      <c r="F1878" s="137"/>
      <c r="G1878" s="137"/>
      <c r="H1878" s="137"/>
      <c r="I1878" s="137"/>
      <c r="J1878" s="137"/>
      <c r="K1878" s="137"/>
      <c r="L1878" s="137"/>
      <c r="M1878" s="137"/>
      <c r="N1878" s="137"/>
      <c r="O1878" s="137"/>
      <c r="P1878" s="137"/>
      <c r="Q1878" s="137"/>
      <c r="R1878" s="137"/>
      <c r="S1878" s="137"/>
      <c r="T1878" s="137"/>
      <c r="U1878" s="137"/>
      <c r="V1878" s="137"/>
      <c r="W1878" s="137"/>
      <c r="X1878" s="137"/>
      <c r="Y1878" s="137"/>
      <c r="Z1878" s="137"/>
      <c r="AA1878" s="137"/>
      <c r="AB1878" s="137"/>
    </row>
    <row r="1879" s="139" customFormat="1" spans="1:28">
      <c r="A1879" s="137"/>
      <c r="B1879" s="137"/>
      <c r="C1879" s="137"/>
      <c r="D1879" s="137"/>
      <c r="E1879" s="137"/>
      <c r="F1879" s="137"/>
      <c r="G1879" s="137"/>
      <c r="H1879" s="137"/>
      <c r="I1879" s="137"/>
      <c r="J1879" s="137"/>
      <c r="K1879" s="137"/>
      <c r="L1879" s="137"/>
      <c r="M1879" s="137"/>
      <c r="N1879" s="137"/>
      <c r="O1879" s="137"/>
      <c r="P1879" s="137"/>
      <c r="Q1879" s="137"/>
      <c r="R1879" s="137"/>
      <c r="S1879" s="137"/>
      <c r="T1879" s="137"/>
      <c r="U1879" s="137"/>
      <c r="V1879" s="137"/>
      <c r="W1879" s="137"/>
      <c r="X1879" s="137"/>
      <c r="Y1879" s="137"/>
      <c r="Z1879" s="137"/>
      <c r="AA1879" s="137"/>
      <c r="AB1879" s="137"/>
    </row>
    <row r="1880" s="139" customFormat="1" spans="1:28">
      <c r="A1880" s="137"/>
      <c r="B1880" s="137"/>
      <c r="C1880" s="137"/>
      <c r="D1880" s="137"/>
      <c r="E1880" s="137"/>
      <c r="F1880" s="137"/>
      <c r="G1880" s="137"/>
      <c r="H1880" s="137"/>
      <c r="I1880" s="137"/>
      <c r="J1880" s="137"/>
      <c r="K1880" s="137"/>
      <c r="L1880" s="137"/>
      <c r="M1880" s="137"/>
      <c r="N1880" s="137"/>
      <c r="O1880" s="137"/>
      <c r="P1880" s="137"/>
      <c r="Q1880" s="137"/>
      <c r="R1880" s="137"/>
      <c r="S1880" s="137"/>
      <c r="T1880" s="137"/>
      <c r="U1880" s="137"/>
      <c r="V1880" s="137"/>
      <c r="W1880" s="137"/>
      <c r="X1880" s="137"/>
      <c r="Y1880" s="137"/>
      <c r="Z1880" s="137"/>
      <c r="AA1880" s="137"/>
      <c r="AB1880" s="137"/>
    </row>
    <row r="1881" s="139" customFormat="1" spans="1:28">
      <c r="A1881" s="137"/>
      <c r="B1881" s="137"/>
      <c r="C1881" s="137"/>
      <c r="D1881" s="137"/>
      <c r="E1881" s="137"/>
      <c r="F1881" s="137"/>
      <c r="G1881" s="137"/>
      <c r="H1881" s="137"/>
      <c r="I1881" s="137"/>
      <c r="J1881" s="137"/>
      <c r="K1881" s="137"/>
      <c r="L1881" s="137"/>
      <c r="M1881" s="137"/>
      <c r="N1881" s="137"/>
      <c r="O1881" s="137"/>
      <c r="P1881" s="137"/>
      <c r="Q1881" s="137"/>
      <c r="R1881" s="137"/>
      <c r="S1881" s="137"/>
      <c r="T1881" s="137"/>
      <c r="U1881" s="137"/>
      <c r="V1881" s="137"/>
      <c r="W1881" s="137"/>
      <c r="X1881" s="137"/>
      <c r="Y1881" s="137"/>
      <c r="Z1881" s="137"/>
      <c r="AA1881" s="137"/>
      <c r="AB1881" s="137"/>
    </row>
    <row r="1882" s="139" customFormat="1" spans="1:28">
      <c r="A1882" s="137"/>
      <c r="B1882" s="137"/>
      <c r="C1882" s="137"/>
      <c r="D1882" s="137"/>
      <c r="E1882" s="137"/>
      <c r="F1882" s="137"/>
      <c r="G1882" s="137"/>
      <c r="H1882" s="137"/>
      <c r="I1882" s="137"/>
      <c r="J1882" s="137"/>
      <c r="K1882" s="137"/>
      <c r="L1882" s="137"/>
      <c r="M1882" s="137"/>
      <c r="N1882" s="137"/>
      <c r="O1882" s="137"/>
      <c r="P1882" s="137"/>
      <c r="Q1882" s="137"/>
      <c r="R1882" s="137"/>
      <c r="S1882" s="137"/>
      <c r="T1882" s="137"/>
      <c r="U1882" s="137"/>
      <c r="V1882" s="137"/>
      <c r="W1882" s="137"/>
      <c r="X1882" s="137"/>
      <c r="Y1882" s="137"/>
      <c r="Z1882" s="137"/>
      <c r="AA1882" s="137"/>
      <c r="AB1882" s="137"/>
    </row>
    <row r="1883" s="139" customFormat="1" spans="1:28">
      <c r="A1883" s="137"/>
      <c r="B1883" s="137"/>
      <c r="C1883" s="137"/>
      <c r="D1883" s="137"/>
      <c r="E1883" s="137"/>
      <c r="F1883" s="137"/>
      <c r="G1883" s="137"/>
      <c r="H1883" s="137"/>
      <c r="I1883" s="137"/>
      <c r="J1883" s="137"/>
      <c r="K1883" s="137"/>
      <c r="L1883" s="137"/>
      <c r="M1883" s="137"/>
      <c r="N1883" s="137"/>
      <c r="O1883" s="137"/>
      <c r="P1883" s="137"/>
      <c r="Q1883" s="137"/>
      <c r="R1883" s="137"/>
      <c r="S1883" s="137"/>
      <c r="T1883" s="137"/>
      <c r="U1883" s="137"/>
      <c r="V1883" s="137"/>
      <c r="W1883" s="137"/>
      <c r="X1883" s="137"/>
      <c r="Y1883" s="137"/>
      <c r="Z1883" s="137"/>
      <c r="AA1883" s="137"/>
      <c r="AB1883" s="137"/>
    </row>
    <row r="1884" s="139" customFormat="1" spans="1:28">
      <c r="A1884" s="137"/>
      <c r="B1884" s="137"/>
      <c r="C1884" s="137"/>
      <c r="D1884" s="137"/>
      <c r="E1884" s="137"/>
      <c r="F1884" s="137"/>
      <c r="G1884" s="137"/>
      <c r="H1884" s="137"/>
      <c r="I1884" s="137"/>
      <c r="J1884" s="137"/>
      <c r="K1884" s="137"/>
      <c r="L1884" s="137"/>
      <c r="M1884" s="137"/>
      <c r="N1884" s="137"/>
      <c r="O1884" s="137"/>
      <c r="P1884" s="137"/>
      <c r="Q1884" s="137"/>
      <c r="R1884" s="137"/>
      <c r="S1884" s="137"/>
      <c r="T1884" s="137"/>
      <c r="U1884" s="137"/>
      <c r="V1884" s="137"/>
      <c r="W1884" s="137"/>
      <c r="X1884" s="137"/>
      <c r="Y1884" s="137"/>
      <c r="Z1884" s="137"/>
      <c r="AA1884" s="137"/>
      <c r="AB1884" s="137"/>
    </row>
    <row r="1885" s="139" customFormat="1" spans="1:28">
      <c r="A1885" s="137"/>
      <c r="B1885" s="137"/>
      <c r="C1885" s="137"/>
      <c r="D1885" s="137"/>
      <c r="E1885" s="137"/>
      <c r="F1885" s="137"/>
      <c r="G1885" s="137"/>
      <c r="H1885" s="137"/>
      <c r="I1885" s="137"/>
      <c r="J1885" s="137"/>
      <c r="K1885" s="137"/>
      <c r="L1885" s="137"/>
      <c r="M1885" s="137"/>
      <c r="N1885" s="137"/>
      <c r="O1885" s="137"/>
      <c r="P1885" s="137"/>
      <c r="Q1885" s="137"/>
      <c r="R1885" s="137"/>
      <c r="S1885" s="137"/>
      <c r="T1885" s="137"/>
      <c r="U1885" s="137"/>
      <c r="V1885" s="137"/>
      <c r="W1885" s="137"/>
      <c r="X1885" s="137"/>
      <c r="Y1885" s="137"/>
      <c r="Z1885" s="137"/>
      <c r="AA1885" s="137"/>
      <c r="AB1885" s="137"/>
    </row>
    <row r="1886" s="139" customFormat="1" spans="1:28">
      <c r="A1886" s="137"/>
      <c r="B1886" s="137"/>
      <c r="C1886" s="137"/>
      <c r="D1886" s="137"/>
      <c r="E1886" s="137"/>
      <c r="F1886" s="137"/>
      <c r="G1886" s="137"/>
      <c r="H1886" s="137"/>
      <c r="I1886" s="137"/>
      <c r="J1886" s="137"/>
      <c r="K1886" s="137"/>
      <c r="L1886" s="137"/>
      <c r="M1886" s="137"/>
      <c r="N1886" s="137"/>
      <c r="O1886" s="137"/>
      <c r="P1886" s="137"/>
      <c r="Q1886" s="137"/>
      <c r="R1886" s="137"/>
      <c r="S1886" s="137"/>
      <c r="T1886" s="137"/>
      <c r="U1886" s="137"/>
      <c r="V1886" s="137"/>
      <c r="W1886" s="137"/>
      <c r="X1886" s="137"/>
      <c r="Y1886" s="137"/>
      <c r="Z1886" s="137"/>
      <c r="AA1886" s="137"/>
      <c r="AB1886" s="137"/>
    </row>
    <row r="1887" s="139" customFormat="1" spans="1:28">
      <c r="A1887" s="137"/>
      <c r="B1887" s="137"/>
      <c r="C1887" s="137"/>
      <c r="D1887" s="137"/>
      <c r="E1887" s="137"/>
      <c r="F1887" s="137"/>
      <c r="G1887" s="137"/>
      <c r="H1887" s="137"/>
      <c r="I1887" s="137"/>
      <c r="J1887" s="137"/>
      <c r="K1887" s="137"/>
      <c r="L1887" s="137"/>
      <c r="M1887" s="137"/>
      <c r="N1887" s="137"/>
      <c r="O1887" s="137"/>
      <c r="P1887" s="137"/>
      <c r="Q1887" s="137"/>
      <c r="R1887" s="137"/>
      <c r="S1887" s="137"/>
      <c r="T1887" s="137"/>
      <c r="U1887" s="137"/>
      <c r="V1887" s="137"/>
      <c r="W1887" s="137"/>
      <c r="X1887" s="137"/>
      <c r="Y1887" s="137"/>
      <c r="Z1887" s="137"/>
      <c r="AA1887" s="137"/>
      <c r="AB1887" s="137"/>
    </row>
    <row r="1888" s="139" customFormat="1" spans="1:28">
      <c r="A1888" s="137"/>
      <c r="B1888" s="137"/>
      <c r="C1888" s="137"/>
      <c r="D1888" s="137"/>
      <c r="E1888" s="137"/>
      <c r="F1888" s="137"/>
      <c r="G1888" s="137"/>
      <c r="H1888" s="137"/>
      <c r="I1888" s="137"/>
      <c r="J1888" s="137"/>
      <c r="K1888" s="137"/>
      <c r="L1888" s="137"/>
      <c r="M1888" s="137"/>
      <c r="N1888" s="137"/>
      <c r="O1888" s="137"/>
      <c r="P1888" s="137"/>
      <c r="Q1888" s="137"/>
      <c r="R1888" s="137"/>
      <c r="S1888" s="137"/>
      <c r="T1888" s="137"/>
      <c r="U1888" s="137"/>
      <c r="V1888" s="137"/>
      <c r="W1888" s="137"/>
      <c r="X1888" s="137"/>
      <c r="Y1888" s="137"/>
      <c r="Z1888" s="137"/>
      <c r="AA1888" s="137"/>
      <c r="AB1888" s="137"/>
    </row>
    <row r="1889" s="139" customFormat="1" spans="1:28">
      <c r="A1889" s="137"/>
      <c r="B1889" s="137"/>
      <c r="C1889" s="137"/>
      <c r="D1889" s="137"/>
      <c r="E1889" s="137"/>
      <c r="F1889" s="137"/>
      <c r="G1889" s="137"/>
      <c r="H1889" s="137"/>
      <c r="I1889" s="137"/>
      <c r="J1889" s="137"/>
      <c r="K1889" s="137"/>
      <c r="L1889" s="137"/>
      <c r="M1889" s="137"/>
      <c r="N1889" s="137"/>
      <c r="O1889" s="137"/>
      <c r="P1889" s="137"/>
      <c r="Q1889" s="137"/>
      <c r="R1889" s="137"/>
      <c r="S1889" s="137"/>
      <c r="T1889" s="137"/>
      <c r="U1889" s="137"/>
      <c r="V1889" s="137"/>
      <c r="W1889" s="137"/>
      <c r="X1889" s="137"/>
      <c r="Y1889" s="137"/>
      <c r="Z1889" s="137"/>
      <c r="AA1889" s="137"/>
      <c r="AB1889" s="137"/>
    </row>
    <row r="1890" s="139" customFormat="1" spans="1:28">
      <c r="A1890" s="137"/>
      <c r="B1890" s="137"/>
      <c r="C1890" s="137"/>
      <c r="D1890" s="137"/>
      <c r="E1890" s="137"/>
      <c r="F1890" s="137"/>
      <c r="G1890" s="137"/>
      <c r="H1890" s="137"/>
      <c r="I1890" s="137"/>
      <c r="J1890" s="137"/>
      <c r="K1890" s="137"/>
      <c r="L1890" s="137"/>
      <c r="M1890" s="137"/>
      <c r="N1890" s="137"/>
      <c r="O1890" s="137"/>
      <c r="P1890" s="137"/>
      <c r="Q1890" s="137"/>
      <c r="R1890" s="137"/>
      <c r="S1890" s="137"/>
      <c r="T1890" s="137"/>
      <c r="U1890" s="137"/>
      <c r="V1890" s="137"/>
      <c r="W1890" s="137"/>
      <c r="X1890" s="137"/>
      <c r="Y1890" s="137"/>
      <c r="Z1890" s="137"/>
      <c r="AA1890" s="137"/>
      <c r="AB1890" s="137"/>
    </row>
    <row r="1891" s="139" customFormat="1" spans="1:28">
      <c r="A1891" s="137"/>
      <c r="B1891" s="137"/>
      <c r="C1891" s="137"/>
      <c r="D1891" s="137"/>
      <c r="E1891" s="137"/>
      <c r="F1891" s="137"/>
      <c r="G1891" s="137"/>
      <c r="H1891" s="137"/>
      <c r="I1891" s="137"/>
      <c r="J1891" s="137"/>
      <c r="K1891" s="137"/>
      <c r="L1891" s="137"/>
      <c r="M1891" s="137"/>
      <c r="N1891" s="137"/>
      <c r="O1891" s="137"/>
      <c r="P1891" s="137"/>
      <c r="Q1891" s="137"/>
      <c r="R1891" s="137"/>
      <c r="S1891" s="137"/>
      <c r="T1891" s="137"/>
      <c r="U1891" s="137"/>
      <c r="V1891" s="137"/>
      <c r="W1891" s="137"/>
      <c r="X1891" s="137"/>
      <c r="Y1891" s="137"/>
      <c r="Z1891" s="137"/>
      <c r="AA1891" s="137"/>
      <c r="AB1891" s="137"/>
    </row>
    <row r="1892" s="139" customFormat="1" spans="1:28">
      <c r="A1892" s="137"/>
      <c r="B1892" s="137"/>
      <c r="C1892" s="137"/>
      <c r="D1892" s="137"/>
      <c r="E1892" s="137"/>
      <c r="F1892" s="137"/>
      <c r="G1892" s="137"/>
      <c r="H1892" s="137"/>
      <c r="I1892" s="137"/>
      <c r="J1892" s="137"/>
      <c r="K1892" s="137"/>
      <c r="L1892" s="137"/>
      <c r="M1892" s="137"/>
      <c r="N1892" s="137"/>
      <c r="O1892" s="137"/>
      <c r="P1892" s="137"/>
      <c r="Q1892" s="137"/>
      <c r="R1892" s="137"/>
      <c r="S1892" s="137"/>
      <c r="T1892" s="137"/>
      <c r="U1892" s="137"/>
      <c r="V1892" s="137"/>
      <c r="W1892" s="137"/>
      <c r="X1892" s="137"/>
      <c r="Y1892" s="137"/>
      <c r="Z1892" s="137"/>
      <c r="AA1892" s="137"/>
      <c r="AB1892" s="137"/>
    </row>
    <row r="1893" s="139" customFormat="1" spans="1:28">
      <c r="A1893" s="137"/>
      <c r="B1893" s="137"/>
      <c r="C1893" s="137"/>
      <c r="D1893" s="137"/>
      <c r="E1893" s="137"/>
      <c r="F1893" s="137"/>
      <c r="G1893" s="137"/>
      <c r="H1893" s="137"/>
      <c r="I1893" s="137"/>
      <c r="J1893" s="137"/>
      <c r="K1893" s="137"/>
      <c r="L1893" s="137"/>
      <c r="M1893" s="137"/>
      <c r="N1893" s="137"/>
      <c r="O1893" s="137"/>
      <c r="P1893" s="137"/>
      <c r="Q1893" s="137"/>
      <c r="R1893" s="137"/>
      <c r="S1893" s="137"/>
      <c r="T1893" s="137"/>
      <c r="U1893" s="137"/>
      <c r="V1893" s="137"/>
      <c r="W1893" s="137"/>
      <c r="X1893" s="137"/>
      <c r="Y1893" s="137"/>
      <c r="Z1893" s="137"/>
      <c r="AA1893" s="137"/>
      <c r="AB1893" s="137"/>
    </row>
    <row r="1894" s="139" customFormat="1" spans="1:28">
      <c r="A1894" s="137"/>
      <c r="B1894" s="137"/>
      <c r="C1894" s="137"/>
      <c r="D1894" s="137"/>
      <c r="E1894" s="137"/>
      <c r="F1894" s="137"/>
      <c r="G1894" s="137"/>
      <c r="H1894" s="137"/>
      <c r="I1894" s="137"/>
      <c r="J1894" s="137"/>
      <c r="K1894" s="137"/>
      <c r="L1894" s="137"/>
      <c r="M1894" s="137"/>
      <c r="N1894" s="137"/>
      <c r="O1894" s="137"/>
      <c r="P1894" s="137"/>
      <c r="Q1894" s="137"/>
      <c r="R1894" s="137"/>
      <c r="S1894" s="137"/>
      <c r="T1894" s="137"/>
      <c r="U1894" s="137"/>
      <c r="V1894" s="137"/>
      <c r="W1894" s="137"/>
      <c r="X1894" s="137"/>
      <c r="Y1894" s="137"/>
      <c r="Z1894" s="137"/>
      <c r="AA1894" s="137"/>
      <c r="AB1894" s="137"/>
    </row>
    <row r="1895" s="139" customFormat="1" spans="1:28">
      <c r="A1895" s="137"/>
      <c r="B1895" s="137"/>
      <c r="C1895" s="137"/>
      <c r="D1895" s="137"/>
      <c r="E1895" s="137"/>
      <c r="F1895" s="137"/>
      <c r="G1895" s="137"/>
      <c r="H1895" s="137"/>
      <c r="I1895" s="137"/>
      <c r="J1895" s="137"/>
      <c r="K1895" s="137"/>
      <c r="L1895" s="137"/>
      <c r="M1895" s="137"/>
      <c r="N1895" s="137"/>
      <c r="O1895" s="137"/>
      <c r="P1895" s="137"/>
      <c r="Q1895" s="137"/>
      <c r="R1895" s="137"/>
      <c r="S1895" s="137"/>
      <c r="T1895" s="137"/>
      <c r="U1895" s="137"/>
      <c r="V1895" s="137"/>
      <c r="W1895" s="137"/>
      <c r="X1895" s="137"/>
      <c r="Y1895" s="137"/>
      <c r="Z1895" s="137"/>
      <c r="AA1895" s="137"/>
      <c r="AB1895" s="137"/>
    </row>
    <row r="1896" s="139" customFormat="1" spans="1:28">
      <c r="A1896" s="137"/>
      <c r="B1896" s="137"/>
      <c r="C1896" s="137"/>
      <c r="D1896" s="137"/>
      <c r="E1896" s="137"/>
      <c r="F1896" s="137"/>
      <c r="G1896" s="137"/>
      <c r="H1896" s="137"/>
      <c r="I1896" s="137"/>
      <c r="J1896" s="137"/>
      <c r="K1896" s="137"/>
      <c r="L1896" s="137"/>
      <c r="M1896" s="137"/>
      <c r="N1896" s="137"/>
      <c r="O1896" s="137"/>
      <c r="P1896" s="137"/>
      <c r="Q1896" s="137"/>
      <c r="R1896" s="137"/>
      <c r="S1896" s="137"/>
      <c r="T1896" s="137"/>
      <c r="U1896" s="137"/>
      <c r="V1896" s="137"/>
      <c r="W1896" s="137"/>
      <c r="X1896" s="137"/>
      <c r="Y1896" s="137"/>
      <c r="Z1896" s="137"/>
      <c r="AA1896" s="137"/>
      <c r="AB1896" s="137"/>
    </row>
    <row r="1897" s="139" customFormat="1" spans="1:28">
      <c r="A1897" s="137"/>
      <c r="B1897" s="137"/>
      <c r="C1897" s="137"/>
      <c r="D1897" s="137"/>
      <c r="E1897" s="137"/>
      <c r="F1897" s="137"/>
      <c r="G1897" s="137"/>
      <c r="H1897" s="137"/>
      <c r="I1897" s="137"/>
      <c r="J1897" s="137"/>
      <c r="K1897" s="137"/>
      <c r="L1897" s="137"/>
      <c r="M1897" s="137"/>
      <c r="N1897" s="137"/>
      <c r="O1897" s="137"/>
      <c r="P1897" s="137"/>
      <c r="Q1897" s="137"/>
      <c r="R1897" s="137"/>
      <c r="S1897" s="137"/>
      <c r="T1897" s="137"/>
      <c r="U1897" s="137"/>
      <c r="V1897" s="137"/>
      <c r="W1897" s="137"/>
      <c r="X1897" s="137"/>
      <c r="Y1897" s="137"/>
      <c r="Z1897" s="137"/>
      <c r="AA1897" s="137"/>
      <c r="AB1897" s="137"/>
    </row>
    <row r="1898" s="139" customFormat="1" spans="1:28">
      <c r="A1898" s="137"/>
      <c r="B1898" s="137"/>
      <c r="C1898" s="137"/>
      <c r="D1898" s="137"/>
      <c r="E1898" s="137"/>
      <c r="F1898" s="137"/>
      <c r="G1898" s="137"/>
      <c r="H1898" s="137"/>
      <c r="I1898" s="137"/>
      <c r="J1898" s="137"/>
      <c r="K1898" s="137"/>
      <c r="L1898" s="137"/>
      <c r="M1898" s="137"/>
      <c r="N1898" s="137"/>
      <c r="O1898" s="137"/>
      <c r="P1898" s="137"/>
      <c r="Q1898" s="137"/>
      <c r="R1898" s="137"/>
      <c r="S1898" s="137"/>
      <c r="T1898" s="137"/>
      <c r="U1898" s="137"/>
      <c r="V1898" s="137"/>
      <c r="W1898" s="137"/>
      <c r="X1898" s="137"/>
      <c r="Y1898" s="137"/>
      <c r="Z1898" s="137"/>
      <c r="AA1898" s="137"/>
      <c r="AB1898" s="137"/>
    </row>
    <row r="1899" s="139" customFormat="1" spans="1:28">
      <c r="A1899" s="137"/>
      <c r="B1899" s="137"/>
      <c r="C1899" s="137"/>
      <c r="D1899" s="137"/>
      <c r="E1899" s="137"/>
      <c r="F1899" s="137"/>
      <c r="G1899" s="137"/>
      <c r="H1899" s="137"/>
      <c r="I1899" s="137"/>
      <c r="J1899" s="137"/>
      <c r="K1899" s="137"/>
      <c r="L1899" s="137"/>
      <c r="M1899" s="137"/>
      <c r="N1899" s="137"/>
      <c r="O1899" s="137"/>
      <c r="P1899" s="137"/>
      <c r="Q1899" s="137"/>
      <c r="R1899" s="137"/>
      <c r="S1899" s="137"/>
      <c r="T1899" s="137"/>
      <c r="U1899" s="137"/>
      <c r="V1899" s="137"/>
      <c r="W1899" s="137"/>
      <c r="X1899" s="137"/>
      <c r="Y1899" s="137"/>
      <c r="Z1899" s="137"/>
      <c r="AA1899" s="137"/>
      <c r="AB1899" s="137"/>
    </row>
    <row r="1900" s="139" customFormat="1" spans="1:28">
      <c r="A1900" s="137"/>
      <c r="B1900" s="137"/>
      <c r="C1900" s="137"/>
      <c r="D1900" s="137"/>
      <c r="E1900" s="137"/>
      <c r="F1900" s="137"/>
      <c r="G1900" s="137"/>
      <c r="H1900" s="137"/>
      <c r="I1900" s="137"/>
      <c r="J1900" s="137"/>
      <c r="K1900" s="137"/>
      <c r="L1900" s="137"/>
      <c r="M1900" s="137"/>
      <c r="N1900" s="137"/>
      <c r="O1900" s="137"/>
      <c r="P1900" s="137"/>
      <c r="Q1900" s="137"/>
      <c r="R1900" s="137"/>
      <c r="S1900" s="137"/>
      <c r="T1900" s="137"/>
      <c r="U1900" s="137"/>
      <c r="V1900" s="137"/>
      <c r="W1900" s="137"/>
      <c r="X1900" s="137"/>
      <c r="Y1900" s="137"/>
      <c r="Z1900" s="137"/>
      <c r="AA1900" s="137"/>
      <c r="AB1900" s="137"/>
    </row>
    <row r="1901" s="139" customFormat="1" spans="1:28">
      <c r="A1901" s="137"/>
      <c r="B1901" s="137"/>
      <c r="C1901" s="137"/>
      <c r="D1901" s="137"/>
      <c r="E1901" s="137"/>
      <c r="F1901" s="137"/>
      <c r="G1901" s="137"/>
      <c r="H1901" s="137"/>
      <c r="I1901" s="137"/>
      <c r="J1901" s="137"/>
      <c r="K1901" s="137"/>
      <c r="L1901" s="137"/>
      <c r="M1901" s="137"/>
      <c r="N1901" s="137"/>
      <c r="O1901" s="137"/>
      <c r="P1901" s="137"/>
      <c r="Q1901" s="137"/>
      <c r="R1901" s="137"/>
      <c r="S1901" s="137"/>
      <c r="T1901" s="137"/>
      <c r="U1901" s="137"/>
      <c r="V1901" s="137"/>
      <c r="W1901" s="137"/>
      <c r="X1901" s="137"/>
      <c r="Y1901" s="137"/>
      <c r="Z1901" s="137"/>
      <c r="AA1901" s="137"/>
      <c r="AB1901" s="137"/>
    </row>
    <row r="1902" s="139" customFormat="1" spans="1:28">
      <c r="A1902" s="137"/>
      <c r="B1902" s="137"/>
      <c r="C1902" s="137"/>
      <c r="D1902" s="137"/>
      <c r="E1902" s="137"/>
      <c r="F1902" s="137"/>
      <c r="G1902" s="137"/>
      <c r="H1902" s="137"/>
      <c r="I1902" s="137"/>
      <c r="J1902" s="137"/>
      <c r="K1902" s="137"/>
      <c r="L1902" s="137"/>
      <c r="M1902" s="137"/>
      <c r="N1902" s="137"/>
      <c r="O1902" s="137"/>
      <c r="P1902" s="137"/>
      <c r="Q1902" s="137"/>
      <c r="R1902" s="137"/>
      <c r="S1902" s="137"/>
      <c r="T1902" s="137"/>
      <c r="U1902" s="137"/>
      <c r="V1902" s="137"/>
      <c r="W1902" s="137"/>
      <c r="X1902" s="137"/>
      <c r="Y1902" s="137"/>
      <c r="Z1902" s="137"/>
      <c r="AA1902" s="137"/>
      <c r="AB1902" s="137"/>
    </row>
    <row r="1903" s="139" customFormat="1" spans="1:28">
      <c r="A1903" s="137"/>
      <c r="B1903" s="137"/>
      <c r="C1903" s="137"/>
      <c r="D1903" s="137"/>
      <c r="E1903" s="137"/>
      <c r="F1903" s="137"/>
      <c r="G1903" s="137"/>
      <c r="H1903" s="137"/>
      <c r="I1903" s="137"/>
      <c r="J1903" s="137"/>
      <c r="K1903" s="137"/>
      <c r="L1903" s="137"/>
      <c r="M1903" s="137"/>
      <c r="N1903" s="137"/>
      <c r="O1903" s="137"/>
      <c r="P1903" s="137"/>
      <c r="Q1903" s="137"/>
      <c r="R1903" s="137"/>
      <c r="S1903" s="137"/>
      <c r="T1903" s="137"/>
      <c r="U1903" s="137"/>
      <c r="V1903" s="137"/>
      <c r="W1903" s="137"/>
      <c r="X1903" s="137"/>
      <c r="Y1903" s="137"/>
      <c r="Z1903" s="137"/>
      <c r="AA1903" s="137"/>
      <c r="AB1903" s="137"/>
    </row>
    <row r="1904" s="139" customFormat="1" spans="1:28">
      <c r="A1904" s="137"/>
      <c r="B1904" s="137"/>
      <c r="C1904" s="137"/>
      <c r="D1904" s="137"/>
      <c r="E1904" s="137"/>
      <c r="F1904" s="137"/>
      <c r="G1904" s="137"/>
      <c r="H1904" s="137"/>
      <c r="I1904" s="137"/>
      <c r="J1904" s="137"/>
      <c r="K1904" s="137"/>
      <c r="L1904" s="137"/>
      <c r="M1904" s="137"/>
      <c r="N1904" s="137"/>
      <c r="O1904" s="137"/>
      <c r="P1904" s="137"/>
      <c r="Q1904" s="137"/>
      <c r="R1904" s="137"/>
      <c r="S1904" s="137"/>
      <c r="T1904" s="137"/>
      <c r="U1904" s="137"/>
      <c r="V1904" s="137"/>
      <c r="W1904" s="137"/>
      <c r="X1904" s="137"/>
      <c r="Y1904" s="137"/>
      <c r="Z1904" s="137"/>
      <c r="AA1904" s="137"/>
      <c r="AB1904" s="137"/>
    </row>
    <row r="1905" s="139" customFormat="1" spans="1:28">
      <c r="A1905" s="137"/>
      <c r="B1905" s="137"/>
      <c r="C1905" s="137"/>
      <c r="D1905" s="137"/>
      <c r="E1905" s="137"/>
      <c r="F1905" s="137"/>
      <c r="G1905" s="137"/>
      <c r="H1905" s="137"/>
      <c r="I1905" s="137"/>
      <c r="J1905" s="137"/>
      <c r="K1905" s="137"/>
      <c r="L1905" s="137"/>
      <c r="M1905" s="137"/>
      <c r="N1905" s="137"/>
      <c r="O1905" s="137"/>
      <c r="P1905" s="137"/>
      <c r="Q1905" s="137"/>
      <c r="R1905" s="137"/>
      <c r="S1905" s="137"/>
      <c r="T1905" s="137"/>
      <c r="U1905" s="137"/>
      <c r="V1905" s="137"/>
      <c r="W1905" s="137"/>
      <c r="X1905" s="137"/>
      <c r="Y1905" s="137"/>
      <c r="Z1905" s="137"/>
      <c r="AA1905" s="137"/>
      <c r="AB1905" s="137"/>
    </row>
    <row r="1906" s="139" customFormat="1" spans="1:28">
      <c r="A1906" s="137"/>
      <c r="B1906" s="137"/>
      <c r="C1906" s="137"/>
      <c r="D1906" s="137"/>
      <c r="E1906" s="137"/>
      <c r="F1906" s="137"/>
      <c r="G1906" s="137"/>
      <c r="H1906" s="137"/>
      <c r="I1906" s="137"/>
      <c r="J1906" s="137"/>
      <c r="K1906" s="137"/>
      <c r="L1906" s="137"/>
      <c r="M1906" s="137"/>
      <c r="N1906" s="137"/>
      <c r="O1906" s="137"/>
      <c r="P1906" s="137"/>
      <c r="Q1906" s="137"/>
      <c r="R1906" s="137"/>
      <c r="S1906" s="137"/>
      <c r="T1906" s="137"/>
      <c r="U1906" s="137"/>
      <c r="V1906" s="137"/>
      <c r="W1906" s="137"/>
      <c r="X1906" s="137"/>
      <c r="Y1906" s="137"/>
      <c r="Z1906" s="137"/>
      <c r="AA1906" s="137"/>
      <c r="AB1906" s="137"/>
    </row>
    <row r="1907" s="139" customFormat="1" spans="1:28">
      <c r="A1907" s="137"/>
      <c r="B1907" s="137"/>
      <c r="C1907" s="137"/>
      <c r="D1907" s="137"/>
      <c r="E1907" s="137"/>
      <c r="F1907" s="137"/>
      <c r="G1907" s="137"/>
      <c r="H1907" s="137"/>
      <c r="I1907" s="137"/>
      <c r="J1907" s="137"/>
      <c r="K1907" s="137"/>
      <c r="L1907" s="137"/>
      <c r="M1907" s="137"/>
      <c r="N1907" s="137"/>
      <c r="O1907" s="137"/>
      <c r="P1907" s="137"/>
      <c r="Q1907" s="137"/>
      <c r="R1907" s="137"/>
      <c r="S1907" s="137"/>
      <c r="T1907" s="137"/>
      <c r="U1907" s="137"/>
      <c r="V1907" s="137"/>
      <c r="W1907" s="137"/>
      <c r="X1907" s="137"/>
      <c r="Y1907" s="137"/>
      <c r="Z1907" s="137"/>
      <c r="AA1907" s="137"/>
      <c r="AB1907" s="137"/>
    </row>
    <row r="1908" s="139" customFormat="1" spans="1:28">
      <c r="A1908" s="137"/>
      <c r="B1908" s="137"/>
      <c r="C1908" s="137"/>
      <c r="D1908" s="137"/>
      <c r="E1908" s="137"/>
      <c r="F1908" s="137"/>
      <c r="G1908" s="137"/>
      <c r="H1908" s="137"/>
      <c r="I1908" s="137"/>
      <c r="J1908" s="137"/>
      <c r="K1908" s="137"/>
      <c r="L1908" s="137"/>
      <c r="M1908" s="137"/>
      <c r="N1908" s="137"/>
      <c r="O1908" s="137"/>
      <c r="P1908" s="137"/>
      <c r="Q1908" s="137"/>
      <c r="R1908" s="137"/>
      <c r="S1908" s="137"/>
      <c r="T1908" s="137"/>
      <c r="U1908" s="137"/>
      <c r="V1908" s="137"/>
      <c r="W1908" s="137"/>
      <c r="X1908" s="137"/>
      <c r="Y1908" s="137"/>
      <c r="Z1908" s="137"/>
      <c r="AA1908" s="137"/>
      <c r="AB1908" s="137"/>
    </row>
    <row r="1909" s="139" customFormat="1" spans="1:28">
      <c r="A1909" s="137"/>
      <c r="B1909" s="137"/>
      <c r="C1909" s="137"/>
      <c r="D1909" s="137"/>
      <c r="E1909" s="137"/>
      <c r="F1909" s="137"/>
      <c r="G1909" s="137"/>
      <c r="H1909" s="137"/>
      <c r="I1909" s="137"/>
      <c r="J1909" s="137"/>
      <c r="K1909" s="137"/>
      <c r="L1909" s="137"/>
      <c r="M1909" s="137"/>
      <c r="N1909" s="137"/>
      <c r="O1909" s="137"/>
      <c r="P1909" s="137"/>
      <c r="Q1909" s="137"/>
      <c r="R1909" s="137"/>
      <c r="S1909" s="137"/>
      <c r="T1909" s="137"/>
      <c r="U1909" s="137"/>
      <c r="V1909" s="137"/>
      <c r="W1909" s="137"/>
      <c r="X1909" s="137"/>
      <c r="Y1909" s="137"/>
      <c r="Z1909" s="137"/>
      <c r="AA1909" s="137"/>
      <c r="AB1909" s="137"/>
    </row>
    <row r="1910" s="139" customFormat="1" spans="1:28">
      <c r="A1910" s="137"/>
      <c r="B1910" s="137"/>
      <c r="C1910" s="137"/>
      <c r="D1910" s="137"/>
      <c r="E1910" s="137"/>
      <c r="F1910" s="137"/>
      <c r="G1910" s="137"/>
      <c r="H1910" s="137"/>
      <c r="I1910" s="137"/>
      <c r="J1910" s="137"/>
      <c r="K1910" s="137"/>
      <c r="L1910" s="137"/>
      <c r="M1910" s="137"/>
      <c r="N1910" s="137"/>
      <c r="O1910" s="137"/>
      <c r="P1910" s="137"/>
      <c r="Q1910" s="137"/>
      <c r="R1910" s="137"/>
      <c r="S1910" s="137"/>
      <c r="T1910" s="137"/>
      <c r="U1910" s="137"/>
      <c r="V1910" s="137"/>
      <c r="W1910" s="137"/>
      <c r="X1910" s="137"/>
      <c r="Y1910" s="137"/>
      <c r="Z1910" s="137"/>
      <c r="AA1910" s="137"/>
      <c r="AB1910" s="137"/>
    </row>
    <row r="1911" s="139" customFormat="1" spans="1:28">
      <c r="A1911" s="137"/>
      <c r="B1911" s="137"/>
      <c r="C1911" s="137"/>
      <c r="D1911" s="137"/>
      <c r="E1911" s="137"/>
      <c r="F1911" s="137"/>
      <c r="G1911" s="137"/>
      <c r="H1911" s="137"/>
      <c r="I1911" s="137"/>
      <c r="J1911" s="137"/>
      <c r="K1911" s="137"/>
      <c r="L1911" s="137"/>
      <c r="M1911" s="137"/>
      <c r="N1911" s="137"/>
      <c r="O1911" s="137"/>
      <c r="P1911" s="137"/>
      <c r="Q1911" s="137"/>
      <c r="R1911" s="137"/>
      <c r="S1911" s="137"/>
      <c r="T1911" s="137"/>
      <c r="U1911" s="137"/>
      <c r="V1911" s="137"/>
      <c r="W1911" s="137"/>
      <c r="X1911" s="137"/>
      <c r="Y1911" s="137"/>
      <c r="Z1911" s="137"/>
      <c r="AA1911" s="137"/>
      <c r="AB1911" s="137"/>
    </row>
    <row r="1912" s="139" customFormat="1" spans="1:28">
      <c r="A1912" s="137"/>
      <c r="B1912" s="137"/>
      <c r="C1912" s="137"/>
      <c r="D1912" s="137"/>
      <c r="E1912" s="137"/>
      <c r="F1912" s="137"/>
      <c r="G1912" s="137"/>
      <c r="H1912" s="137"/>
      <c r="I1912" s="137"/>
      <c r="J1912" s="137"/>
      <c r="K1912" s="137"/>
      <c r="L1912" s="137"/>
      <c r="M1912" s="137"/>
      <c r="N1912" s="137"/>
      <c r="O1912" s="137"/>
      <c r="P1912" s="137"/>
      <c r="Q1912" s="137"/>
      <c r="R1912" s="137"/>
      <c r="S1912" s="137"/>
      <c r="T1912" s="137"/>
      <c r="U1912" s="137"/>
      <c r="V1912" s="137"/>
      <c r="W1912" s="137"/>
      <c r="X1912" s="137"/>
      <c r="Y1912" s="137"/>
      <c r="Z1912" s="137"/>
      <c r="AA1912" s="137"/>
      <c r="AB1912" s="137"/>
    </row>
    <row r="1913" s="139" customFormat="1" spans="1:28">
      <c r="A1913" s="137"/>
      <c r="B1913" s="137"/>
      <c r="C1913" s="137"/>
      <c r="D1913" s="137"/>
      <c r="E1913" s="137"/>
      <c r="F1913" s="137"/>
      <c r="G1913" s="137"/>
      <c r="H1913" s="137"/>
      <c r="I1913" s="137"/>
      <c r="J1913" s="137"/>
      <c r="K1913" s="137"/>
      <c r="L1913" s="137"/>
      <c r="M1913" s="137"/>
      <c r="N1913" s="137"/>
      <c r="O1913" s="137"/>
      <c r="P1913" s="137"/>
      <c r="Q1913" s="137"/>
      <c r="R1913" s="137"/>
      <c r="S1913" s="137"/>
      <c r="T1913" s="137"/>
      <c r="U1913" s="137"/>
      <c r="V1913" s="137"/>
      <c r="W1913" s="137"/>
      <c r="X1913" s="137"/>
      <c r="Y1913" s="137"/>
      <c r="Z1913" s="137"/>
      <c r="AA1913" s="137"/>
      <c r="AB1913" s="137"/>
    </row>
    <row r="1914" s="139" customFormat="1" spans="1:28">
      <c r="A1914" s="137"/>
      <c r="B1914" s="137"/>
      <c r="C1914" s="137"/>
      <c r="D1914" s="137"/>
      <c r="E1914" s="137"/>
      <c r="F1914" s="137"/>
      <c r="G1914" s="137"/>
      <c r="H1914" s="137"/>
      <c r="I1914" s="137"/>
      <c r="J1914" s="137"/>
      <c r="K1914" s="137"/>
      <c r="L1914" s="137"/>
      <c r="M1914" s="137"/>
      <c r="N1914" s="137"/>
      <c r="O1914" s="137"/>
      <c r="P1914" s="137"/>
      <c r="Q1914" s="137"/>
      <c r="R1914" s="137"/>
      <c r="S1914" s="137"/>
      <c r="T1914" s="137"/>
      <c r="U1914" s="137"/>
      <c r="V1914" s="137"/>
      <c r="W1914" s="137"/>
      <c r="X1914" s="137"/>
      <c r="Y1914" s="137"/>
      <c r="Z1914" s="137"/>
      <c r="AA1914" s="137"/>
      <c r="AB1914" s="137"/>
    </row>
    <row r="1915" s="139" customFormat="1" spans="1:28">
      <c r="A1915" s="137"/>
      <c r="B1915" s="137"/>
      <c r="C1915" s="137"/>
      <c r="D1915" s="137"/>
      <c r="E1915" s="137"/>
      <c r="F1915" s="137"/>
      <c r="G1915" s="137"/>
      <c r="H1915" s="137"/>
      <c r="I1915" s="137"/>
      <c r="J1915" s="137"/>
      <c r="K1915" s="137"/>
      <c r="L1915" s="137"/>
      <c r="M1915" s="137"/>
      <c r="N1915" s="137"/>
      <c r="O1915" s="137"/>
      <c r="P1915" s="137"/>
      <c r="Q1915" s="137"/>
      <c r="R1915" s="137"/>
      <c r="S1915" s="137"/>
      <c r="T1915" s="137"/>
      <c r="U1915" s="137"/>
      <c r="V1915" s="137"/>
      <c r="W1915" s="137"/>
      <c r="X1915" s="137"/>
      <c r="Y1915" s="137"/>
      <c r="Z1915" s="137"/>
      <c r="AA1915" s="137"/>
      <c r="AB1915" s="137"/>
    </row>
    <row r="1916" s="139" customFormat="1" spans="1:28">
      <c r="A1916" s="137"/>
      <c r="B1916" s="137"/>
      <c r="C1916" s="137"/>
      <c r="D1916" s="137"/>
      <c r="E1916" s="137"/>
      <c r="F1916" s="137"/>
      <c r="G1916" s="137"/>
      <c r="H1916" s="137"/>
      <c r="I1916" s="137"/>
      <c r="J1916" s="137"/>
      <c r="K1916" s="137"/>
      <c r="L1916" s="137"/>
      <c r="M1916" s="137"/>
      <c r="N1916" s="137"/>
      <c r="O1916" s="137"/>
      <c r="P1916" s="137"/>
      <c r="Q1916" s="137"/>
      <c r="R1916" s="137"/>
      <c r="S1916" s="137"/>
      <c r="T1916" s="137"/>
      <c r="U1916" s="137"/>
      <c r="V1916" s="137"/>
      <c r="W1916" s="137"/>
      <c r="X1916" s="137"/>
      <c r="Y1916" s="137"/>
      <c r="Z1916" s="137"/>
      <c r="AA1916" s="137"/>
      <c r="AB1916" s="137"/>
    </row>
    <row r="1917" s="139" customFormat="1" spans="1:28">
      <c r="A1917" s="137"/>
      <c r="B1917" s="137"/>
      <c r="C1917" s="137"/>
      <c r="D1917" s="137"/>
      <c r="E1917" s="137"/>
      <c r="F1917" s="137"/>
      <c r="G1917" s="137"/>
      <c r="H1917" s="137"/>
      <c r="I1917" s="137"/>
      <c r="J1917" s="137"/>
      <c r="K1917" s="137"/>
      <c r="L1917" s="137"/>
      <c r="M1917" s="137"/>
      <c r="N1917" s="137"/>
      <c r="O1917" s="137"/>
      <c r="P1917" s="137"/>
      <c r="Q1917" s="137"/>
      <c r="R1917" s="137"/>
      <c r="S1917" s="137"/>
      <c r="T1917" s="137"/>
      <c r="U1917" s="137"/>
      <c r="V1917" s="137"/>
      <c r="W1917" s="137"/>
      <c r="X1917" s="137"/>
      <c r="Y1917" s="137"/>
      <c r="Z1917" s="137"/>
      <c r="AA1917" s="137"/>
      <c r="AB1917" s="137"/>
    </row>
    <row r="1918" s="139" customFormat="1" spans="1:28">
      <c r="A1918" s="137"/>
      <c r="B1918" s="137"/>
      <c r="C1918" s="137"/>
      <c r="D1918" s="137"/>
      <c r="E1918" s="137"/>
      <c r="F1918" s="137"/>
      <c r="G1918" s="137"/>
      <c r="H1918" s="137"/>
      <c r="I1918" s="137"/>
      <c r="J1918" s="137"/>
      <c r="K1918" s="137"/>
      <c r="L1918" s="137"/>
      <c r="M1918" s="137"/>
      <c r="N1918" s="137"/>
      <c r="O1918" s="137"/>
      <c r="P1918" s="137"/>
      <c r="Q1918" s="137"/>
      <c r="R1918" s="137"/>
      <c r="S1918" s="137"/>
      <c r="T1918" s="137"/>
      <c r="U1918" s="137"/>
      <c r="V1918" s="137"/>
      <c r="W1918" s="137"/>
      <c r="X1918" s="137"/>
      <c r="Y1918" s="137"/>
      <c r="Z1918" s="137"/>
      <c r="AA1918" s="137"/>
      <c r="AB1918" s="137"/>
    </row>
    <row r="1919" s="139" customFormat="1" spans="1:28">
      <c r="A1919" s="137"/>
      <c r="B1919" s="137"/>
      <c r="C1919" s="137"/>
      <c r="D1919" s="137"/>
      <c r="E1919" s="137"/>
      <c r="F1919" s="137"/>
      <c r="G1919" s="137"/>
      <c r="H1919" s="137"/>
      <c r="I1919" s="137"/>
      <c r="J1919" s="137"/>
      <c r="K1919" s="137"/>
      <c r="L1919" s="137"/>
      <c r="M1919" s="137"/>
      <c r="N1919" s="137"/>
      <c r="O1919" s="137"/>
      <c r="P1919" s="137"/>
      <c r="Q1919" s="137"/>
      <c r="R1919" s="137"/>
      <c r="S1919" s="137"/>
      <c r="T1919" s="137"/>
      <c r="U1919" s="137"/>
      <c r="V1919" s="137"/>
      <c r="W1919" s="137"/>
      <c r="X1919" s="137"/>
      <c r="Y1919" s="137"/>
      <c r="Z1919" s="137"/>
      <c r="AA1919" s="137"/>
      <c r="AB1919" s="137"/>
    </row>
    <row r="1920" s="139" customFormat="1" spans="1:28">
      <c r="A1920" s="137"/>
      <c r="B1920" s="137"/>
      <c r="C1920" s="137"/>
      <c r="D1920" s="137"/>
      <c r="E1920" s="137"/>
      <c r="F1920" s="137"/>
      <c r="G1920" s="137"/>
      <c r="H1920" s="137"/>
      <c r="I1920" s="137"/>
      <c r="J1920" s="137"/>
      <c r="K1920" s="137"/>
      <c r="L1920" s="137"/>
      <c r="M1920" s="137"/>
      <c r="N1920" s="137"/>
      <c r="O1920" s="137"/>
      <c r="P1920" s="137"/>
      <c r="Q1920" s="137"/>
      <c r="R1920" s="137"/>
      <c r="S1920" s="137"/>
      <c r="T1920" s="137"/>
      <c r="U1920" s="137"/>
      <c r="V1920" s="137"/>
      <c r="W1920" s="137"/>
      <c r="X1920" s="137"/>
      <c r="Y1920" s="137"/>
      <c r="Z1920" s="137"/>
      <c r="AA1920" s="137"/>
      <c r="AB1920" s="137"/>
    </row>
    <row r="1921" s="139" customFormat="1" spans="1:28">
      <c r="A1921" s="137"/>
      <c r="B1921" s="137"/>
      <c r="C1921" s="137"/>
      <c r="D1921" s="137"/>
      <c r="E1921" s="137"/>
      <c r="F1921" s="137"/>
      <c r="G1921" s="137"/>
      <c r="H1921" s="137"/>
      <c r="I1921" s="137"/>
      <c r="J1921" s="137"/>
      <c r="K1921" s="137"/>
      <c r="L1921" s="137"/>
      <c r="M1921" s="137"/>
      <c r="N1921" s="137"/>
      <c r="O1921" s="137"/>
      <c r="P1921" s="137"/>
      <c r="Q1921" s="137"/>
      <c r="R1921" s="137"/>
      <c r="S1921" s="137"/>
      <c r="T1921" s="137"/>
      <c r="U1921" s="137"/>
      <c r="V1921" s="137"/>
      <c r="W1921" s="137"/>
      <c r="X1921" s="137"/>
      <c r="Y1921" s="137"/>
      <c r="Z1921" s="137"/>
      <c r="AA1921" s="137"/>
      <c r="AB1921" s="137"/>
    </row>
    <row r="1922" s="139" customFormat="1" spans="1:28">
      <c r="A1922" s="137"/>
      <c r="B1922" s="137"/>
      <c r="C1922" s="137"/>
      <c r="D1922" s="137"/>
      <c r="E1922" s="137"/>
      <c r="F1922" s="137"/>
      <c r="G1922" s="137"/>
      <c r="H1922" s="137"/>
      <c r="I1922" s="137"/>
      <c r="J1922" s="137"/>
      <c r="K1922" s="137"/>
      <c r="L1922" s="137"/>
      <c r="M1922" s="137"/>
      <c r="N1922" s="137"/>
      <c r="O1922" s="137"/>
      <c r="P1922" s="137"/>
      <c r="Q1922" s="137"/>
      <c r="R1922" s="137"/>
      <c r="S1922" s="137"/>
      <c r="T1922" s="137"/>
      <c r="U1922" s="137"/>
      <c r="V1922" s="137"/>
      <c r="W1922" s="137"/>
      <c r="X1922" s="137"/>
      <c r="Y1922" s="137"/>
      <c r="Z1922" s="137"/>
      <c r="AA1922" s="137"/>
      <c r="AB1922" s="137"/>
    </row>
    <row r="1923" s="139" customFormat="1" spans="1:28">
      <c r="A1923" s="137"/>
      <c r="B1923" s="137"/>
      <c r="C1923" s="137"/>
      <c r="D1923" s="137"/>
      <c r="E1923" s="137"/>
      <c r="F1923" s="137"/>
      <c r="G1923" s="137"/>
      <c r="H1923" s="137"/>
      <c r="I1923" s="137"/>
      <c r="J1923" s="137"/>
      <c r="K1923" s="137"/>
      <c r="L1923" s="137"/>
      <c r="M1923" s="137"/>
      <c r="N1923" s="137"/>
      <c r="O1923" s="137"/>
      <c r="P1923" s="137"/>
      <c r="Q1923" s="137"/>
      <c r="R1923" s="137"/>
      <c r="S1923" s="137"/>
      <c r="T1923" s="137"/>
      <c r="U1923" s="137"/>
      <c r="V1923" s="137"/>
      <c r="W1923" s="137"/>
      <c r="X1923" s="137"/>
      <c r="Y1923" s="137"/>
      <c r="Z1923" s="137"/>
      <c r="AA1923" s="137"/>
      <c r="AB1923" s="137"/>
    </row>
    <row r="1924" s="139" customFormat="1" spans="1:28">
      <c r="A1924" s="137"/>
      <c r="B1924" s="137"/>
      <c r="C1924" s="137"/>
      <c r="D1924" s="137"/>
      <c r="E1924" s="137"/>
      <c r="F1924" s="137"/>
      <c r="G1924" s="137"/>
      <c r="H1924" s="137"/>
      <c r="I1924" s="137"/>
      <c r="J1924" s="137"/>
      <c r="K1924" s="137"/>
      <c r="L1924" s="137"/>
      <c r="M1924" s="137"/>
      <c r="N1924" s="137"/>
      <c r="O1924" s="137"/>
      <c r="P1924" s="137"/>
      <c r="Q1924" s="137"/>
      <c r="R1924" s="137"/>
      <c r="S1924" s="137"/>
      <c r="T1924" s="137"/>
      <c r="U1924" s="137"/>
      <c r="V1924" s="137"/>
      <c r="W1924" s="137"/>
      <c r="X1924" s="137"/>
      <c r="Y1924" s="137"/>
      <c r="Z1924" s="137"/>
      <c r="AA1924" s="137"/>
      <c r="AB1924" s="137"/>
    </row>
    <row r="1925" s="139" customFormat="1" spans="1:28">
      <c r="A1925" s="137"/>
      <c r="B1925" s="137"/>
      <c r="C1925" s="137"/>
      <c r="D1925" s="137"/>
      <c r="E1925" s="137"/>
      <c r="F1925" s="137"/>
      <c r="G1925" s="137"/>
      <c r="H1925" s="137"/>
      <c r="I1925" s="137"/>
      <c r="J1925" s="137"/>
      <c r="K1925" s="137"/>
      <c r="L1925" s="137"/>
      <c r="M1925" s="137"/>
      <c r="N1925" s="137"/>
      <c r="O1925" s="137"/>
      <c r="P1925" s="137"/>
      <c r="Q1925" s="137"/>
      <c r="R1925" s="137"/>
      <c r="S1925" s="137"/>
      <c r="T1925" s="137"/>
      <c r="U1925" s="137"/>
      <c r="V1925" s="137"/>
      <c r="W1925" s="137"/>
      <c r="X1925" s="137"/>
      <c r="Y1925" s="137"/>
      <c r="Z1925" s="137"/>
      <c r="AA1925" s="137"/>
      <c r="AB1925" s="137"/>
    </row>
    <row r="1926" s="139" customFormat="1" spans="1:28">
      <c r="A1926" s="137"/>
      <c r="B1926" s="137"/>
      <c r="C1926" s="137"/>
      <c r="D1926" s="137"/>
      <c r="E1926" s="137"/>
      <c r="F1926" s="137"/>
      <c r="G1926" s="137"/>
      <c r="H1926" s="137"/>
      <c r="I1926" s="137"/>
      <c r="J1926" s="137"/>
      <c r="K1926" s="137"/>
      <c r="L1926" s="137"/>
      <c r="M1926" s="137"/>
      <c r="N1926" s="137"/>
      <c r="O1926" s="137"/>
      <c r="P1926" s="137"/>
      <c r="Q1926" s="137"/>
      <c r="R1926" s="137"/>
      <c r="S1926" s="137"/>
      <c r="T1926" s="137"/>
      <c r="U1926" s="137"/>
      <c r="V1926" s="137"/>
      <c r="W1926" s="137"/>
      <c r="X1926" s="137"/>
      <c r="Y1926" s="137"/>
      <c r="Z1926" s="137"/>
      <c r="AA1926" s="137"/>
      <c r="AB1926" s="137"/>
    </row>
    <row r="1927" s="139" customFormat="1" spans="1:28">
      <c r="A1927" s="137"/>
      <c r="B1927" s="137"/>
      <c r="C1927" s="137"/>
      <c r="D1927" s="137"/>
      <c r="E1927" s="137"/>
      <c r="F1927" s="137"/>
      <c r="G1927" s="137"/>
      <c r="H1927" s="137"/>
      <c r="I1927" s="137"/>
      <c r="J1927" s="137"/>
      <c r="K1927" s="137"/>
      <c r="L1927" s="137"/>
      <c r="M1927" s="137"/>
      <c r="N1927" s="137"/>
      <c r="O1927" s="137"/>
      <c r="P1927" s="137"/>
      <c r="Q1927" s="137"/>
      <c r="R1927" s="137"/>
      <c r="S1927" s="137"/>
      <c r="T1927" s="137"/>
      <c r="U1927" s="137"/>
      <c r="V1927" s="137"/>
      <c r="W1927" s="137"/>
      <c r="X1927" s="137"/>
      <c r="Y1927" s="137"/>
      <c r="Z1927" s="137"/>
      <c r="AA1927" s="137"/>
      <c r="AB1927" s="137"/>
    </row>
    <row r="1928" s="139" customFormat="1" spans="1:28">
      <c r="A1928" s="137"/>
      <c r="B1928" s="137"/>
      <c r="C1928" s="137"/>
      <c r="D1928" s="137"/>
      <c r="E1928" s="137"/>
      <c r="F1928" s="137"/>
      <c r="G1928" s="137"/>
      <c r="H1928" s="137"/>
      <c r="I1928" s="137"/>
      <c r="J1928" s="137"/>
      <c r="K1928" s="137"/>
      <c r="L1928" s="137"/>
      <c r="M1928" s="137"/>
      <c r="N1928" s="137"/>
      <c r="O1928" s="137"/>
      <c r="P1928" s="137"/>
      <c r="Q1928" s="137"/>
      <c r="R1928" s="137"/>
      <c r="S1928" s="137"/>
      <c r="T1928" s="137"/>
      <c r="U1928" s="137"/>
      <c r="V1928" s="137"/>
      <c r="W1928" s="137"/>
      <c r="X1928" s="137"/>
      <c r="Y1928" s="137"/>
      <c r="Z1928" s="137"/>
      <c r="AA1928" s="137"/>
      <c r="AB1928" s="137"/>
    </row>
    <row r="1929" s="139" customFormat="1" spans="1:28">
      <c r="A1929" s="137"/>
      <c r="B1929" s="137"/>
      <c r="C1929" s="137"/>
      <c r="D1929" s="137"/>
      <c r="E1929" s="137"/>
      <c r="F1929" s="137"/>
      <c r="G1929" s="137"/>
      <c r="H1929" s="137"/>
      <c r="I1929" s="137"/>
      <c r="J1929" s="137"/>
      <c r="K1929" s="137"/>
      <c r="L1929" s="137"/>
      <c r="M1929" s="137"/>
      <c r="N1929" s="137"/>
      <c r="O1929" s="137"/>
      <c r="P1929" s="137"/>
      <c r="Q1929" s="137"/>
      <c r="R1929" s="137"/>
      <c r="S1929" s="137"/>
      <c r="T1929" s="137"/>
      <c r="U1929" s="137"/>
      <c r="V1929" s="137"/>
      <c r="W1929" s="137"/>
      <c r="X1929" s="137"/>
      <c r="Y1929" s="137"/>
      <c r="Z1929" s="137"/>
      <c r="AA1929" s="137"/>
      <c r="AB1929" s="137"/>
    </row>
    <row r="1930" s="139" customFormat="1" spans="1:28">
      <c r="A1930" s="137"/>
      <c r="B1930" s="137"/>
      <c r="C1930" s="137"/>
      <c r="D1930" s="137"/>
      <c r="E1930" s="137"/>
      <c r="F1930" s="137"/>
      <c r="G1930" s="137"/>
      <c r="H1930" s="137"/>
      <c r="I1930" s="137"/>
      <c r="J1930" s="137"/>
      <c r="K1930" s="137"/>
      <c r="L1930" s="137"/>
      <c r="M1930" s="137"/>
      <c r="N1930" s="137"/>
      <c r="O1930" s="137"/>
      <c r="P1930" s="137"/>
      <c r="Q1930" s="137"/>
      <c r="R1930" s="137"/>
      <c r="S1930" s="137"/>
      <c r="T1930" s="137"/>
      <c r="U1930" s="137"/>
      <c r="V1930" s="137"/>
      <c r="W1930" s="137"/>
      <c r="X1930" s="137"/>
      <c r="Y1930" s="137"/>
      <c r="Z1930" s="137"/>
      <c r="AA1930" s="137"/>
      <c r="AB1930" s="137"/>
    </row>
    <row r="1931" s="139" customFormat="1" spans="1:28">
      <c r="A1931" s="137"/>
      <c r="B1931" s="137"/>
      <c r="C1931" s="137"/>
      <c r="D1931" s="137"/>
      <c r="E1931" s="137"/>
      <c r="F1931" s="137"/>
      <c r="G1931" s="137"/>
      <c r="H1931" s="137"/>
      <c r="I1931" s="137"/>
      <c r="J1931" s="137"/>
      <c r="K1931" s="137"/>
      <c r="L1931" s="137"/>
      <c r="M1931" s="137"/>
      <c r="N1931" s="137"/>
      <c r="O1931" s="137"/>
      <c r="P1931" s="137"/>
      <c r="Q1931" s="137"/>
      <c r="R1931" s="137"/>
      <c r="S1931" s="137"/>
      <c r="T1931" s="137"/>
      <c r="U1931" s="137"/>
      <c r="V1931" s="137"/>
      <c r="W1931" s="137"/>
      <c r="X1931" s="137"/>
      <c r="Y1931" s="137"/>
      <c r="Z1931" s="137"/>
      <c r="AA1931" s="137"/>
      <c r="AB1931" s="137"/>
    </row>
    <row r="1932" s="139" customFormat="1" spans="1:28">
      <c r="A1932" s="137"/>
      <c r="B1932" s="137"/>
      <c r="C1932" s="137"/>
      <c r="D1932" s="137"/>
      <c r="E1932" s="137"/>
      <c r="F1932" s="137"/>
      <c r="G1932" s="137"/>
      <c r="H1932" s="137"/>
      <c r="I1932" s="137"/>
      <c r="J1932" s="137"/>
      <c r="K1932" s="137"/>
      <c r="L1932" s="137"/>
      <c r="M1932" s="137"/>
      <c r="N1932" s="137"/>
      <c r="O1932" s="137"/>
      <c r="P1932" s="137"/>
      <c r="Q1932" s="137"/>
      <c r="R1932" s="137"/>
      <c r="S1932" s="137"/>
      <c r="T1932" s="137"/>
      <c r="U1932" s="137"/>
      <c r="V1932" s="137"/>
      <c r="W1932" s="137"/>
      <c r="X1932" s="137"/>
      <c r="Y1932" s="137"/>
      <c r="Z1932" s="137"/>
      <c r="AA1932" s="137"/>
      <c r="AB1932" s="137"/>
    </row>
    <row r="1933" s="139" customFormat="1" spans="1:28">
      <c r="A1933" s="137"/>
      <c r="B1933" s="137"/>
      <c r="C1933" s="137"/>
      <c r="D1933" s="137"/>
      <c r="E1933" s="137"/>
      <c r="F1933" s="137"/>
      <c r="G1933" s="137"/>
      <c r="H1933" s="137"/>
      <c r="I1933" s="137"/>
      <c r="J1933" s="137"/>
      <c r="K1933" s="137"/>
      <c r="L1933" s="137"/>
      <c r="M1933" s="137"/>
      <c r="N1933" s="137"/>
      <c r="O1933" s="137"/>
      <c r="P1933" s="137"/>
      <c r="Q1933" s="137"/>
      <c r="R1933" s="137"/>
      <c r="S1933" s="137"/>
      <c r="T1933" s="137"/>
      <c r="U1933" s="137"/>
      <c r="V1933" s="137"/>
      <c r="W1933" s="137"/>
      <c r="X1933" s="137"/>
      <c r="Y1933" s="137"/>
      <c r="Z1933" s="137"/>
      <c r="AA1933" s="137"/>
      <c r="AB1933" s="137"/>
    </row>
    <row r="1934" s="139" customFormat="1" spans="1:28">
      <c r="A1934" s="137"/>
      <c r="B1934" s="137"/>
      <c r="C1934" s="137"/>
      <c r="D1934" s="137"/>
      <c r="E1934" s="137"/>
      <c r="F1934" s="137"/>
      <c r="G1934" s="137"/>
      <c r="H1934" s="137"/>
      <c r="I1934" s="137"/>
      <c r="J1934" s="137"/>
      <c r="K1934" s="137"/>
      <c r="L1934" s="137"/>
      <c r="M1934" s="137"/>
      <c r="N1934" s="137"/>
      <c r="O1934" s="137"/>
      <c r="P1934" s="137"/>
      <c r="Q1934" s="137"/>
      <c r="R1934" s="137"/>
      <c r="S1934" s="137"/>
      <c r="T1934" s="137"/>
      <c r="U1934" s="137"/>
      <c r="V1934" s="137"/>
      <c r="W1934" s="137"/>
      <c r="X1934" s="137"/>
      <c r="Y1934" s="137"/>
      <c r="Z1934" s="137"/>
      <c r="AA1934" s="137"/>
      <c r="AB1934" s="137"/>
    </row>
    <row r="1935" s="139" customFormat="1" spans="1:28">
      <c r="A1935" s="137"/>
      <c r="B1935" s="137"/>
      <c r="C1935" s="137"/>
      <c r="D1935" s="137"/>
      <c r="E1935" s="137"/>
      <c r="F1935" s="137"/>
      <c r="G1935" s="137"/>
      <c r="H1935" s="137"/>
      <c r="I1935" s="137"/>
      <c r="J1935" s="137"/>
      <c r="K1935" s="137"/>
      <c r="L1935" s="137"/>
      <c r="M1935" s="137"/>
      <c r="N1935" s="137"/>
      <c r="O1935" s="137"/>
      <c r="P1935" s="137"/>
      <c r="Q1935" s="137"/>
      <c r="R1935" s="137"/>
      <c r="S1935" s="137"/>
      <c r="T1935" s="137"/>
      <c r="U1935" s="137"/>
      <c r="V1935" s="137"/>
      <c r="W1935" s="137"/>
      <c r="X1935" s="137"/>
      <c r="Y1935" s="137"/>
      <c r="Z1935" s="137"/>
      <c r="AA1935" s="137"/>
      <c r="AB1935" s="137"/>
    </row>
    <row r="1936" s="139" customFormat="1" spans="1:28">
      <c r="A1936" s="137"/>
      <c r="B1936" s="137"/>
      <c r="C1936" s="137"/>
      <c r="D1936" s="137"/>
      <c r="E1936" s="137"/>
      <c r="F1936" s="137"/>
      <c r="G1936" s="137"/>
      <c r="H1936" s="137"/>
      <c r="I1936" s="137"/>
      <c r="J1936" s="137"/>
      <c r="K1936" s="137"/>
      <c r="L1936" s="137"/>
      <c r="M1936" s="137"/>
      <c r="N1936" s="137"/>
      <c r="O1936" s="137"/>
      <c r="P1936" s="137"/>
      <c r="Q1936" s="137"/>
      <c r="R1936" s="137"/>
      <c r="S1936" s="137"/>
      <c r="T1936" s="137"/>
      <c r="U1936" s="137"/>
      <c r="V1936" s="137"/>
      <c r="W1936" s="137"/>
      <c r="X1936" s="137"/>
      <c r="Y1936" s="137"/>
      <c r="Z1936" s="137"/>
      <c r="AA1936" s="137"/>
      <c r="AB1936" s="137"/>
    </row>
    <row r="1937" s="139" customFormat="1" spans="1:28">
      <c r="A1937" s="137"/>
      <c r="B1937" s="137"/>
      <c r="C1937" s="137"/>
      <c r="D1937" s="137"/>
      <c r="E1937" s="137"/>
      <c r="F1937" s="137"/>
      <c r="G1937" s="137"/>
      <c r="H1937" s="137"/>
      <c r="I1937" s="137"/>
      <c r="J1937" s="137"/>
      <c r="K1937" s="137"/>
      <c r="L1937" s="137"/>
      <c r="M1937" s="137"/>
      <c r="N1937" s="137"/>
      <c r="O1937" s="137"/>
      <c r="P1937" s="137"/>
      <c r="Q1937" s="137"/>
      <c r="R1937" s="137"/>
      <c r="S1937" s="137"/>
      <c r="T1937" s="137"/>
      <c r="U1937" s="137"/>
      <c r="V1937" s="137"/>
      <c r="W1937" s="137"/>
      <c r="X1937" s="137"/>
      <c r="Y1937" s="137"/>
      <c r="Z1937" s="137"/>
      <c r="AA1937" s="137"/>
      <c r="AB1937" s="137"/>
    </row>
    <row r="1938" s="139" customFormat="1" spans="1:28">
      <c r="A1938" s="137"/>
      <c r="B1938" s="137"/>
      <c r="C1938" s="137"/>
      <c r="D1938" s="137"/>
      <c r="E1938" s="137"/>
      <c r="F1938" s="137"/>
      <c r="G1938" s="137"/>
      <c r="H1938" s="137"/>
      <c r="I1938" s="137"/>
      <c r="J1938" s="137"/>
      <c r="K1938" s="137"/>
      <c r="L1938" s="137"/>
      <c r="M1938" s="137"/>
      <c r="N1938" s="137"/>
      <c r="O1938" s="137"/>
      <c r="P1938" s="137"/>
      <c r="Q1938" s="137"/>
      <c r="R1938" s="137"/>
      <c r="S1938" s="137"/>
      <c r="T1938" s="137"/>
      <c r="U1938" s="137"/>
      <c r="V1938" s="137"/>
      <c r="W1938" s="137"/>
      <c r="X1938" s="137"/>
      <c r="Y1938" s="137"/>
      <c r="Z1938" s="137"/>
      <c r="AA1938" s="137"/>
      <c r="AB1938" s="137"/>
    </row>
    <row r="1939" s="139" customFormat="1" spans="1:28">
      <c r="A1939" s="137"/>
      <c r="B1939" s="137"/>
      <c r="C1939" s="137"/>
      <c r="D1939" s="137"/>
      <c r="E1939" s="137"/>
      <c r="F1939" s="137"/>
      <c r="G1939" s="137"/>
      <c r="H1939" s="137"/>
      <c r="I1939" s="137"/>
      <c r="J1939" s="137"/>
      <c r="K1939" s="137"/>
      <c r="L1939" s="137"/>
      <c r="M1939" s="137"/>
      <c r="N1939" s="137"/>
      <c r="O1939" s="137"/>
      <c r="P1939" s="137"/>
      <c r="Q1939" s="137"/>
      <c r="R1939" s="137"/>
      <c r="S1939" s="137"/>
      <c r="T1939" s="137"/>
      <c r="U1939" s="137"/>
      <c r="V1939" s="137"/>
      <c r="W1939" s="137"/>
      <c r="X1939" s="137"/>
      <c r="Y1939" s="137"/>
      <c r="Z1939" s="137"/>
      <c r="AA1939" s="137"/>
      <c r="AB1939" s="137"/>
    </row>
    <row r="1940" s="139" customFormat="1" spans="1:28">
      <c r="A1940" s="137"/>
      <c r="B1940" s="137"/>
      <c r="C1940" s="137"/>
      <c r="D1940" s="137"/>
      <c r="E1940" s="137"/>
      <c r="F1940" s="137"/>
      <c r="G1940" s="137"/>
      <c r="H1940" s="137"/>
      <c r="I1940" s="137"/>
      <c r="J1940" s="137"/>
      <c r="K1940" s="137"/>
      <c r="L1940" s="137"/>
      <c r="M1940" s="137"/>
      <c r="N1940" s="137"/>
      <c r="O1940" s="137"/>
      <c r="P1940" s="137"/>
      <c r="Q1940" s="137"/>
      <c r="R1940" s="137"/>
      <c r="S1940" s="137"/>
      <c r="T1940" s="137"/>
      <c r="U1940" s="137"/>
      <c r="V1940" s="137"/>
      <c r="W1940" s="137"/>
      <c r="X1940" s="137"/>
      <c r="Y1940" s="137"/>
      <c r="Z1940" s="137"/>
      <c r="AA1940" s="137"/>
      <c r="AB1940" s="137"/>
    </row>
    <row r="1941" s="139" customFormat="1" spans="1:28">
      <c r="A1941" s="137"/>
      <c r="B1941" s="137"/>
      <c r="C1941" s="137"/>
      <c r="D1941" s="137"/>
      <c r="E1941" s="137"/>
      <c r="F1941" s="137"/>
      <c r="G1941" s="137"/>
      <c r="H1941" s="137"/>
      <c r="I1941" s="137"/>
      <c r="J1941" s="137"/>
      <c r="K1941" s="137"/>
      <c r="L1941" s="137"/>
      <c r="M1941" s="137"/>
      <c r="N1941" s="137"/>
      <c r="O1941" s="137"/>
      <c r="P1941" s="137"/>
      <c r="Q1941" s="137"/>
      <c r="R1941" s="137"/>
      <c r="S1941" s="137"/>
      <c r="T1941" s="137"/>
      <c r="U1941" s="137"/>
      <c r="V1941" s="137"/>
      <c r="W1941" s="137"/>
      <c r="X1941" s="137"/>
      <c r="Y1941" s="137"/>
      <c r="Z1941" s="137"/>
      <c r="AA1941" s="137"/>
      <c r="AB1941" s="137"/>
    </row>
    <row r="1942" s="139" customFormat="1" spans="1:28">
      <c r="A1942" s="137"/>
      <c r="B1942" s="137"/>
      <c r="C1942" s="137"/>
      <c r="D1942" s="137"/>
      <c r="E1942" s="137"/>
      <c r="F1942" s="137"/>
      <c r="G1942" s="137"/>
      <c r="H1942" s="137"/>
      <c r="I1942" s="137"/>
      <c r="J1942" s="137"/>
      <c r="K1942" s="137"/>
      <c r="L1942" s="137"/>
      <c r="M1942" s="137"/>
      <c r="N1942" s="137"/>
      <c r="O1942" s="137"/>
      <c r="P1942" s="137"/>
      <c r="Q1942" s="137"/>
      <c r="R1942" s="137"/>
      <c r="S1942" s="137"/>
      <c r="T1942" s="137"/>
      <c r="U1942" s="137"/>
      <c r="V1942" s="137"/>
      <c r="W1942" s="137"/>
      <c r="X1942" s="137"/>
      <c r="Y1942" s="137"/>
      <c r="Z1942" s="137"/>
      <c r="AA1942" s="137"/>
      <c r="AB1942" s="137"/>
    </row>
    <row r="1943" s="139" customFormat="1" spans="1:28">
      <c r="A1943" s="137"/>
      <c r="B1943" s="137"/>
      <c r="C1943" s="137"/>
      <c r="D1943" s="137"/>
      <c r="E1943" s="137"/>
      <c r="F1943" s="137"/>
      <c r="G1943" s="137"/>
      <c r="H1943" s="137"/>
      <c r="I1943" s="137"/>
      <c r="J1943" s="137"/>
      <c r="K1943" s="137"/>
      <c r="L1943" s="137"/>
      <c r="M1943" s="137"/>
      <c r="N1943" s="137"/>
      <c r="O1943" s="137"/>
      <c r="P1943" s="137"/>
      <c r="Q1943" s="137"/>
      <c r="R1943" s="137"/>
      <c r="S1943" s="137"/>
      <c r="T1943" s="137"/>
      <c r="U1943" s="137"/>
      <c r="V1943" s="137"/>
      <c r="W1943" s="137"/>
      <c r="X1943" s="137"/>
      <c r="Y1943" s="137"/>
      <c r="Z1943" s="137"/>
      <c r="AA1943" s="137"/>
      <c r="AB1943" s="137"/>
    </row>
    <row r="1944" s="139" customFormat="1" spans="1:28">
      <c r="A1944" s="137"/>
      <c r="B1944" s="137"/>
      <c r="C1944" s="137"/>
      <c r="D1944" s="137"/>
      <c r="E1944" s="137"/>
      <c r="F1944" s="137"/>
      <c r="G1944" s="137"/>
      <c r="H1944" s="137"/>
      <c r="I1944" s="137"/>
      <c r="J1944" s="137"/>
      <c r="K1944" s="137"/>
      <c r="L1944" s="137"/>
      <c r="M1944" s="137"/>
      <c r="N1944" s="137"/>
      <c r="O1944" s="137"/>
      <c r="P1944" s="137"/>
      <c r="Q1944" s="137"/>
      <c r="R1944" s="137"/>
      <c r="S1944" s="137"/>
      <c r="T1944" s="137"/>
      <c r="U1944" s="137"/>
      <c r="V1944" s="137"/>
      <c r="W1944" s="137"/>
      <c r="X1944" s="137"/>
      <c r="Y1944" s="137"/>
      <c r="Z1944" s="137"/>
      <c r="AA1944" s="137"/>
      <c r="AB1944" s="137"/>
    </row>
    <row r="1945" s="139" customFormat="1" spans="1:28">
      <c r="A1945" s="137"/>
      <c r="B1945" s="137"/>
      <c r="C1945" s="137"/>
      <c r="D1945" s="137"/>
      <c r="E1945" s="137"/>
      <c r="F1945" s="137"/>
      <c r="G1945" s="137"/>
      <c r="H1945" s="137"/>
      <c r="I1945" s="137"/>
      <c r="J1945" s="137"/>
      <c r="K1945" s="137"/>
      <c r="L1945" s="137"/>
      <c r="M1945" s="137"/>
      <c r="N1945" s="137"/>
      <c r="O1945" s="137"/>
      <c r="P1945" s="137"/>
      <c r="Q1945" s="137"/>
      <c r="R1945" s="137"/>
      <c r="S1945" s="137"/>
      <c r="T1945" s="137"/>
      <c r="U1945" s="137"/>
      <c r="V1945" s="137"/>
      <c r="W1945" s="137"/>
      <c r="X1945" s="137"/>
      <c r="Y1945" s="137"/>
      <c r="Z1945" s="137"/>
      <c r="AA1945" s="137"/>
      <c r="AB1945" s="137"/>
    </row>
    <row r="1946" s="139" customFormat="1" spans="1:28">
      <c r="A1946" s="137"/>
      <c r="B1946" s="137"/>
      <c r="C1946" s="137"/>
      <c r="D1946" s="137"/>
      <c r="E1946" s="137"/>
      <c r="F1946" s="137"/>
      <c r="G1946" s="137"/>
      <c r="H1946" s="137"/>
      <c r="I1946" s="137"/>
      <c r="J1946" s="137"/>
      <c r="K1946" s="137"/>
      <c r="L1946" s="137"/>
      <c r="M1946" s="137"/>
      <c r="N1946" s="137"/>
      <c r="O1946" s="137"/>
      <c r="P1946" s="137"/>
      <c r="Q1946" s="137"/>
      <c r="R1946" s="137"/>
      <c r="S1946" s="137"/>
      <c r="T1946" s="137"/>
      <c r="U1946" s="137"/>
      <c r="V1946" s="137"/>
      <c r="W1946" s="137"/>
      <c r="X1946" s="137"/>
      <c r="Y1946" s="137"/>
      <c r="Z1946" s="137"/>
      <c r="AA1946" s="137"/>
      <c r="AB1946" s="137"/>
    </row>
    <row r="1947" s="139" customFormat="1" spans="1:28">
      <c r="A1947" s="137"/>
      <c r="B1947" s="137"/>
      <c r="C1947" s="137"/>
      <c r="D1947" s="137"/>
      <c r="E1947" s="137"/>
      <c r="F1947" s="137"/>
      <c r="G1947" s="137"/>
      <c r="H1947" s="137"/>
      <c r="I1947" s="137"/>
      <c r="J1947" s="137"/>
      <c r="K1947" s="137"/>
      <c r="L1947" s="137"/>
      <c r="M1947" s="137"/>
      <c r="N1947" s="137"/>
      <c r="O1947" s="137"/>
      <c r="P1947" s="137"/>
      <c r="Q1947" s="137"/>
      <c r="R1947" s="137"/>
      <c r="S1947" s="137"/>
      <c r="T1947" s="137"/>
      <c r="U1947" s="137"/>
      <c r="V1947" s="137"/>
      <c r="W1947" s="137"/>
      <c r="X1947" s="137"/>
      <c r="Y1947" s="137"/>
      <c r="Z1947" s="137"/>
      <c r="AA1947" s="137"/>
      <c r="AB1947" s="137"/>
    </row>
    <row r="1948" s="139" customFormat="1" spans="1:28">
      <c r="A1948" s="137"/>
      <c r="B1948" s="137"/>
      <c r="C1948" s="137"/>
      <c r="D1948" s="137"/>
      <c r="E1948" s="137"/>
      <c r="F1948" s="137"/>
      <c r="G1948" s="137"/>
      <c r="H1948" s="137"/>
      <c r="I1948" s="137"/>
      <c r="J1948" s="137"/>
      <c r="K1948" s="137"/>
      <c r="L1948" s="137"/>
      <c r="M1948" s="137"/>
      <c r="N1948" s="137"/>
      <c r="O1948" s="137"/>
      <c r="P1948" s="137"/>
      <c r="Q1948" s="137"/>
      <c r="R1948" s="137"/>
      <c r="S1948" s="137"/>
      <c r="T1948" s="137"/>
      <c r="U1948" s="137"/>
      <c r="V1948" s="137"/>
      <c r="W1948" s="137"/>
      <c r="X1948" s="137"/>
      <c r="Y1948" s="137"/>
      <c r="Z1948" s="137"/>
      <c r="AA1948" s="137"/>
      <c r="AB1948" s="137"/>
    </row>
    <row r="1949" s="139" customFormat="1" spans="1:28">
      <c r="A1949" s="137"/>
      <c r="B1949" s="137"/>
      <c r="C1949" s="137"/>
      <c r="D1949" s="137"/>
      <c r="E1949" s="137"/>
      <c r="F1949" s="137"/>
      <c r="G1949" s="137"/>
      <c r="H1949" s="137"/>
      <c r="I1949" s="137"/>
      <c r="J1949" s="137"/>
      <c r="K1949" s="137"/>
      <c r="L1949" s="137"/>
      <c r="M1949" s="137"/>
      <c r="N1949" s="137"/>
      <c r="O1949" s="137"/>
      <c r="P1949" s="137"/>
      <c r="Q1949" s="137"/>
      <c r="R1949" s="137"/>
      <c r="S1949" s="137"/>
      <c r="T1949" s="137"/>
      <c r="U1949" s="137"/>
      <c r="V1949" s="137"/>
      <c r="W1949" s="137"/>
      <c r="X1949" s="137"/>
      <c r="Y1949" s="137"/>
      <c r="Z1949" s="137"/>
      <c r="AA1949" s="137"/>
      <c r="AB1949" s="137"/>
    </row>
    <row r="1950" s="139" customFormat="1" spans="1:28">
      <c r="A1950" s="137"/>
      <c r="B1950" s="137"/>
      <c r="C1950" s="137"/>
      <c r="D1950" s="137"/>
      <c r="E1950" s="137"/>
      <c r="F1950" s="137"/>
      <c r="G1950" s="137"/>
      <c r="H1950" s="137"/>
      <c r="I1950" s="137"/>
      <c r="J1950" s="137"/>
      <c r="K1950" s="137"/>
      <c r="L1950" s="137"/>
      <c r="M1950" s="137"/>
      <c r="N1950" s="137"/>
      <c r="O1950" s="137"/>
      <c r="P1950" s="137"/>
      <c r="Q1950" s="137"/>
      <c r="R1950" s="137"/>
      <c r="S1950" s="137"/>
      <c r="T1950" s="137"/>
      <c r="U1950" s="137"/>
      <c r="V1950" s="137"/>
      <c r="W1950" s="137"/>
      <c r="X1950" s="137"/>
      <c r="Y1950" s="137"/>
      <c r="Z1950" s="137"/>
      <c r="AA1950" s="137"/>
      <c r="AB1950" s="137"/>
    </row>
    <row r="1951" s="139" customFormat="1" spans="1:28">
      <c r="A1951" s="137"/>
      <c r="B1951" s="137"/>
      <c r="C1951" s="137"/>
      <c r="D1951" s="137"/>
      <c r="E1951" s="137"/>
      <c r="F1951" s="137"/>
      <c r="G1951" s="137"/>
      <c r="H1951" s="137"/>
      <c r="I1951" s="137"/>
      <c r="J1951" s="137"/>
      <c r="K1951" s="137"/>
      <c r="L1951" s="137"/>
      <c r="M1951" s="137"/>
      <c r="N1951" s="137"/>
      <c r="O1951" s="137"/>
      <c r="P1951" s="137"/>
      <c r="Q1951" s="137"/>
      <c r="R1951" s="137"/>
      <c r="S1951" s="137"/>
      <c r="T1951" s="137"/>
      <c r="U1951" s="137"/>
      <c r="V1951" s="137"/>
      <c r="W1951" s="137"/>
      <c r="X1951" s="137"/>
      <c r="Y1951" s="137"/>
      <c r="Z1951" s="137"/>
      <c r="AA1951" s="137"/>
      <c r="AB1951" s="137"/>
    </row>
    <row r="1952" s="139" customFormat="1" spans="1:28">
      <c r="A1952" s="137"/>
      <c r="B1952" s="137"/>
      <c r="C1952" s="137"/>
      <c r="D1952" s="137"/>
      <c r="E1952" s="137"/>
      <c r="F1952" s="137"/>
      <c r="G1952" s="137"/>
      <c r="H1952" s="137"/>
      <c r="I1952" s="137"/>
      <c r="J1952" s="137"/>
      <c r="K1952" s="137"/>
      <c r="L1952" s="137"/>
      <c r="M1952" s="137"/>
      <c r="N1952" s="137"/>
      <c r="O1952" s="137"/>
      <c r="P1952" s="137"/>
      <c r="Q1952" s="137"/>
      <c r="R1952" s="137"/>
      <c r="S1952" s="137"/>
      <c r="T1952" s="137"/>
      <c r="U1952" s="137"/>
      <c r="V1952" s="137"/>
      <c r="W1952" s="137"/>
      <c r="X1952" s="137"/>
      <c r="Y1952" s="137"/>
      <c r="Z1952" s="137"/>
      <c r="AA1952" s="137"/>
      <c r="AB1952" s="137"/>
    </row>
    <row r="1953" s="139" customFormat="1" spans="1:28">
      <c r="A1953" s="137"/>
      <c r="B1953" s="137"/>
      <c r="C1953" s="137"/>
      <c r="D1953" s="137"/>
      <c r="E1953" s="137"/>
      <c r="F1953" s="137"/>
      <c r="G1953" s="137"/>
      <c r="H1953" s="137"/>
      <c r="I1953" s="137"/>
      <c r="J1953" s="137"/>
      <c r="K1953" s="137"/>
      <c r="L1953" s="137"/>
      <c r="M1953" s="137"/>
      <c r="N1953" s="137"/>
      <c r="O1953" s="137"/>
      <c r="P1953" s="137"/>
      <c r="Q1953" s="137"/>
      <c r="R1953" s="137"/>
      <c r="S1953" s="137"/>
      <c r="T1953" s="137"/>
      <c r="U1953" s="137"/>
      <c r="V1953" s="137"/>
      <c r="W1953" s="137"/>
      <c r="X1953" s="137"/>
      <c r="Y1953" s="137"/>
      <c r="Z1953" s="137"/>
      <c r="AA1953" s="137"/>
      <c r="AB1953" s="137"/>
    </row>
    <row r="1954" s="139" customFormat="1" spans="1:28">
      <c r="A1954" s="137"/>
      <c r="B1954" s="137"/>
      <c r="C1954" s="137"/>
      <c r="D1954" s="137"/>
      <c r="E1954" s="137"/>
      <c r="F1954" s="137"/>
      <c r="G1954" s="137"/>
      <c r="H1954" s="137"/>
      <c r="I1954" s="137"/>
      <c r="J1954" s="137"/>
      <c r="K1954" s="137"/>
      <c r="L1954" s="137"/>
      <c r="M1954" s="137"/>
      <c r="N1954" s="137"/>
      <c r="O1954" s="137"/>
      <c r="P1954" s="137"/>
      <c r="Q1954" s="137"/>
      <c r="R1954" s="137"/>
      <c r="S1954" s="137"/>
      <c r="T1954" s="137"/>
      <c r="U1954" s="137"/>
      <c r="V1954" s="137"/>
      <c r="W1954" s="137"/>
      <c r="X1954" s="137"/>
      <c r="Y1954" s="137"/>
      <c r="Z1954" s="137"/>
      <c r="AA1954" s="137"/>
      <c r="AB1954" s="137"/>
    </row>
    <row r="1955" s="139" customFormat="1" spans="1:28">
      <c r="A1955" s="137"/>
      <c r="B1955" s="137"/>
      <c r="C1955" s="137"/>
      <c r="D1955" s="137"/>
      <c r="E1955" s="137"/>
      <c r="F1955" s="137"/>
      <c r="G1955" s="137"/>
      <c r="H1955" s="137"/>
      <c r="I1955" s="137"/>
      <c r="J1955" s="137"/>
      <c r="K1955" s="137"/>
      <c r="L1955" s="137"/>
      <c r="M1955" s="137"/>
      <c r="N1955" s="137"/>
      <c r="O1955" s="137"/>
      <c r="P1955" s="137"/>
      <c r="Q1955" s="137"/>
      <c r="R1955" s="137"/>
      <c r="S1955" s="137"/>
      <c r="T1955" s="137"/>
      <c r="U1955" s="137"/>
      <c r="V1955" s="137"/>
      <c r="W1955" s="137"/>
      <c r="X1955" s="137"/>
      <c r="Y1955" s="137"/>
      <c r="Z1955" s="137"/>
      <c r="AA1955" s="137"/>
      <c r="AB1955" s="137"/>
    </row>
    <row r="1956" s="139" customFormat="1" spans="1:28">
      <c r="A1956" s="137"/>
      <c r="B1956" s="137"/>
      <c r="C1956" s="137"/>
      <c r="D1956" s="137"/>
      <c r="E1956" s="137"/>
      <c r="F1956" s="137"/>
      <c r="G1956" s="137"/>
      <c r="H1956" s="137"/>
      <c r="I1956" s="137"/>
      <c r="J1956" s="137"/>
      <c r="K1956" s="137"/>
      <c r="L1956" s="137"/>
      <c r="M1956" s="137"/>
      <c r="N1956" s="137"/>
      <c r="O1956" s="137"/>
      <c r="P1956" s="137"/>
      <c r="Q1956" s="137"/>
      <c r="R1956" s="137"/>
      <c r="S1956" s="137"/>
      <c r="T1956" s="137"/>
      <c r="U1956" s="137"/>
      <c r="V1956" s="137"/>
      <c r="W1956" s="137"/>
      <c r="X1956" s="137"/>
      <c r="Y1956" s="137"/>
      <c r="Z1956" s="137"/>
      <c r="AA1956" s="137"/>
      <c r="AB1956" s="137"/>
    </row>
    <row r="1957" s="139" customFormat="1" spans="1:28">
      <c r="A1957" s="137"/>
      <c r="B1957" s="137"/>
      <c r="C1957" s="137"/>
      <c r="D1957" s="137"/>
      <c r="E1957" s="137"/>
      <c r="F1957" s="137"/>
      <c r="G1957" s="137"/>
      <c r="H1957" s="137"/>
      <c r="I1957" s="137"/>
      <c r="J1957" s="137"/>
      <c r="K1957" s="137"/>
      <c r="L1957" s="137"/>
      <c r="M1957" s="137"/>
      <c r="N1957" s="137"/>
      <c r="O1957" s="137"/>
      <c r="P1957" s="137"/>
      <c r="Q1957" s="137"/>
      <c r="R1957" s="137"/>
      <c r="S1957" s="137"/>
      <c r="T1957" s="137"/>
      <c r="U1957" s="137"/>
      <c r="V1957" s="137"/>
      <c r="W1957" s="137"/>
      <c r="X1957" s="137"/>
      <c r="Y1957" s="137"/>
      <c r="Z1957" s="137"/>
      <c r="AA1957" s="137"/>
      <c r="AB1957" s="137"/>
    </row>
    <row r="1958" s="139" customFormat="1" spans="1:28">
      <c r="A1958" s="137"/>
      <c r="B1958" s="137"/>
      <c r="C1958" s="137"/>
      <c r="D1958" s="137"/>
      <c r="E1958" s="137"/>
      <c r="F1958" s="137"/>
      <c r="G1958" s="137"/>
      <c r="H1958" s="137"/>
      <c r="I1958" s="137"/>
      <c r="J1958" s="137"/>
      <c r="K1958" s="137"/>
      <c r="L1958" s="137"/>
      <c r="M1958" s="137"/>
      <c r="N1958" s="137"/>
      <c r="O1958" s="137"/>
      <c r="P1958" s="137"/>
      <c r="Q1958" s="137"/>
      <c r="R1958" s="137"/>
      <c r="S1958" s="137"/>
      <c r="T1958" s="137"/>
      <c r="U1958" s="137"/>
      <c r="V1958" s="137"/>
      <c r="W1958" s="137"/>
      <c r="X1958" s="137"/>
      <c r="Y1958" s="137"/>
      <c r="Z1958" s="137"/>
      <c r="AA1958" s="137"/>
      <c r="AB1958" s="137"/>
    </row>
    <row r="1959" s="139" customFormat="1" spans="1:28">
      <c r="A1959" s="137"/>
      <c r="B1959" s="137"/>
      <c r="C1959" s="137"/>
      <c r="D1959" s="137"/>
      <c r="E1959" s="137"/>
      <c r="F1959" s="137"/>
      <c r="G1959" s="137"/>
      <c r="H1959" s="137"/>
      <c r="I1959" s="137"/>
      <c r="J1959" s="137"/>
      <c r="K1959" s="137"/>
      <c r="L1959" s="137"/>
      <c r="M1959" s="137"/>
      <c r="N1959" s="137"/>
      <c r="O1959" s="137"/>
      <c r="P1959" s="137"/>
      <c r="Q1959" s="137"/>
      <c r="R1959" s="137"/>
      <c r="S1959" s="137"/>
      <c r="T1959" s="137"/>
      <c r="U1959" s="137"/>
      <c r="V1959" s="137"/>
      <c r="W1959" s="137"/>
      <c r="X1959" s="137"/>
      <c r="Y1959" s="137"/>
      <c r="Z1959" s="137"/>
      <c r="AA1959" s="137"/>
      <c r="AB1959" s="137"/>
    </row>
    <row r="1960" s="139" customFormat="1" spans="1:28">
      <c r="A1960" s="137"/>
      <c r="B1960" s="137"/>
      <c r="C1960" s="137"/>
      <c r="D1960" s="137"/>
      <c r="E1960" s="137"/>
      <c r="F1960" s="137"/>
      <c r="G1960" s="137"/>
      <c r="H1960" s="137"/>
      <c r="I1960" s="137"/>
      <c r="J1960" s="137"/>
      <c r="K1960" s="137"/>
      <c r="L1960" s="137"/>
      <c r="M1960" s="137"/>
      <c r="N1960" s="137"/>
      <c r="O1960" s="137"/>
      <c r="P1960" s="137"/>
      <c r="Q1960" s="137"/>
      <c r="R1960" s="137"/>
      <c r="S1960" s="137"/>
      <c r="T1960" s="137"/>
      <c r="U1960" s="137"/>
      <c r="V1960" s="137"/>
      <c r="W1960" s="137"/>
      <c r="X1960" s="137"/>
      <c r="Y1960" s="137"/>
      <c r="Z1960" s="137"/>
      <c r="AA1960" s="137"/>
      <c r="AB1960" s="137"/>
    </row>
    <row r="1961" s="139" customFormat="1" spans="1:28">
      <c r="A1961" s="137"/>
      <c r="B1961" s="137"/>
      <c r="C1961" s="137"/>
      <c r="D1961" s="137"/>
      <c r="E1961" s="137"/>
      <c r="F1961" s="137"/>
      <c r="G1961" s="137"/>
      <c r="H1961" s="137"/>
      <c r="I1961" s="137"/>
      <c r="J1961" s="137"/>
      <c r="K1961" s="137"/>
      <c r="L1961" s="137"/>
      <c r="M1961" s="137"/>
      <c r="N1961" s="137"/>
      <c r="O1961" s="137"/>
      <c r="P1961" s="137"/>
      <c r="Q1961" s="137"/>
      <c r="R1961" s="137"/>
      <c r="S1961" s="137"/>
      <c r="T1961" s="137"/>
      <c r="U1961" s="137"/>
      <c r="V1961" s="137"/>
      <c r="W1961" s="137"/>
      <c r="X1961" s="137"/>
      <c r="Y1961" s="137"/>
      <c r="Z1961" s="137"/>
      <c r="AA1961" s="137"/>
      <c r="AB1961" s="137"/>
    </row>
    <row r="1962" s="139" customFormat="1" spans="1:28">
      <c r="A1962" s="137"/>
      <c r="B1962" s="137"/>
      <c r="C1962" s="137"/>
      <c r="D1962" s="137"/>
      <c r="E1962" s="137"/>
      <c r="F1962" s="137"/>
      <c r="G1962" s="137"/>
      <c r="H1962" s="137"/>
      <c r="I1962" s="137"/>
      <c r="J1962" s="137"/>
      <c r="K1962" s="137"/>
      <c r="L1962" s="137"/>
      <c r="M1962" s="137"/>
      <c r="N1962" s="137"/>
      <c r="O1962" s="137"/>
      <c r="P1962" s="137"/>
      <c r="Q1962" s="137"/>
      <c r="R1962" s="137"/>
      <c r="S1962" s="137"/>
      <c r="T1962" s="137"/>
      <c r="U1962" s="137"/>
      <c r="V1962" s="137"/>
      <c r="W1962" s="137"/>
      <c r="X1962" s="137"/>
      <c r="Y1962" s="137"/>
      <c r="Z1962" s="137"/>
      <c r="AA1962" s="137"/>
      <c r="AB1962" s="137"/>
    </row>
    <row r="1963" s="139" customFormat="1" spans="1:28">
      <c r="A1963" s="137"/>
      <c r="B1963" s="137"/>
      <c r="C1963" s="137"/>
      <c r="D1963" s="137"/>
      <c r="E1963" s="137"/>
      <c r="F1963" s="137"/>
      <c r="G1963" s="137"/>
      <c r="H1963" s="137"/>
      <c r="I1963" s="137"/>
      <c r="J1963" s="137"/>
      <c r="K1963" s="137"/>
      <c r="L1963" s="137"/>
      <c r="M1963" s="137"/>
      <c r="N1963" s="137"/>
      <c r="O1963" s="137"/>
      <c r="P1963" s="137"/>
      <c r="Q1963" s="137"/>
      <c r="R1963" s="137"/>
      <c r="S1963" s="137"/>
      <c r="T1963" s="137"/>
      <c r="U1963" s="137"/>
      <c r="V1963" s="137"/>
      <c r="W1963" s="137"/>
      <c r="X1963" s="137"/>
      <c r="Y1963" s="137"/>
      <c r="Z1963" s="137"/>
      <c r="AA1963" s="137"/>
      <c r="AB1963" s="137"/>
    </row>
    <row r="1964" s="139" customFormat="1" spans="1:28">
      <c r="A1964" s="137"/>
      <c r="B1964" s="137"/>
      <c r="C1964" s="137"/>
      <c r="D1964" s="137"/>
      <c r="E1964" s="137"/>
      <c r="F1964" s="137"/>
      <c r="G1964" s="137"/>
      <c r="H1964" s="137"/>
      <c r="I1964" s="137"/>
      <c r="J1964" s="137"/>
      <c r="K1964" s="137"/>
      <c r="L1964" s="137"/>
      <c r="M1964" s="137"/>
      <c r="N1964" s="137"/>
      <c r="O1964" s="137"/>
      <c r="P1964" s="137"/>
      <c r="Q1964" s="137"/>
      <c r="R1964" s="137"/>
      <c r="S1964" s="137"/>
      <c r="T1964" s="137"/>
      <c r="U1964" s="137"/>
      <c r="V1964" s="137"/>
      <c r="W1964" s="137"/>
      <c r="X1964" s="137"/>
      <c r="Y1964" s="137"/>
      <c r="Z1964" s="137"/>
      <c r="AA1964" s="137"/>
      <c r="AB1964" s="137"/>
    </row>
    <row r="1965" s="139" customFormat="1" spans="1:28">
      <c r="A1965" s="137"/>
      <c r="B1965" s="137"/>
      <c r="C1965" s="137"/>
      <c r="D1965" s="137"/>
      <c r="E1965" s="137"/>
      <c r="F1965" s="137"/>
      <c r="G1965" s="137"/>
      <c r="H1965" s="137"/>
      <c r="I1965" s="137"/>
      <c r="J1965" s="137"/>
      <c r="K1965" s="137"/>
      <c r="L1965" s="137"/>
      <c r="M1965" s="137"/>
      <c r="N1965" s="137"/>
      <c r="O1965" s="137"/>
      <c r="P1965" s="137"/>
      <c r="Q1965" s="137"/>
      <c r="R1965" s="137"/>
      <c r="S1965" s="137"/>
      <c r="T1965" s="137"/>
      <c r="U1965" s="137"/>
      <c r="V1965" s="137"/>
      <c r="W1965" s="137"/>
      <c r="X1965" s="137"/>
      <c r="Y1965" s="137"/>
      <c r="Z1965" s="137"/>
      <c r="AA1965" s="137"/>
      <c r="AB1965" s="137"/>
    </row>
    <row r="1966" s="139" customFormat="1" spans="1:28">
      <c r="A1966" s="137"/>
      <c r="B1966" s="137"/>
      <c r="C1966" s="137"/>
      <c r="D1966" s="137"/>
      <c r="E1966" s="137"/>
      <c r="F1966" s="137"/>
      <c r="G1966" s="137"/>
      <c r="H1966" s="137"/>
      <c r="I1966" s="137"/>
      <c r="J1966" s="137"/>
      <c r="K1966" s="137"/>
      <c r="L1966" s="137"/>
      <c r="M1966" s="137"/>
      <c r="N1966" s="137"/>
      <c r="O1966" s="137"/>
      <c r="P1966" s="137"/>
      <c r="Q1966" s="137"/>
      <c r="R1966" s="137"/>
      <c r="S1966" s="137"/>
      <c r="T1966" s="137"/>
      <c r="U1966" s="137"/>
      <c r="V1966" s="137"/>
      <c r="W1966" s="137"/>
      <c r="X1966" s="137"/>
      <c r="Y1966" s="137"/>
      <c r="Z1966" s="137"/>
      <c r="AA1966" s="137"/>
      <c r="AB1966" s="137"/>
    </row>
    <row r="1967" s="139" customFormat="1" spans="1:28">
      <c r="A1967" s="137"/>
      <c r="B1967" s="137"/>
      <c r="C1967" s="137"/>
      <c r="D1967" s="137"/>
      <c r="E1967" s="137"/>
      <c r="F1967" s="137"/>
      <c r="G1967" s="137"/>
      <c r="H1967" s="137"/>
      <c r="I1967" s="137"/>
      <c r="J1967" s="137"/>
      <c r="K1967" s="137"/>
      <c r="L1967" s="137"/>
      <c r="M1967" s="137"/>
      <c r="N1967" s="137"/>
      <c r="O1967" s="137"/>
      <c r="P1967" s="137"/>
      <c r="Q1967" s="137"/>
      <c r="R1967" s="137"/>
      <c r="S1967" s="137"/>
      <c r="T1967" s="137"/>
      <c r="U1967" s="137"/>
      <c r="V1967" s="137"/>
      <c r="W1967" s="137"/>
      <c r="X1967" s="137"/>
      <c r="Y1967" s="137"/>
      <c r="Z1967" s="137"/>
      <c r="AA1967" s="137"/>
      <c r="AB1967" s="137"/>
    </row>
    <row r="1968" s="139" customFormat="1" spans="1:28">
      <c r="A1968" s="137"/>
      <c r="B1968" s="137"/>
      <c r="C1968" s="137"/>
      <c r="D1968" s="137"/>
      <c r="E1968" s="137"/>
      <c r="F1968" s="137"/>
      <c r="G1968" s="137"/>
      <c r="H1968" s="137"/>
      <c r="I1968" s="137"/>
      <c r="J1968" s="137"/>
      <c r="K1968" s="137"/>
      <c r="L1968" s="137"/>
      <c r="M1968" s="137"/>
      <c r="N1968" s="137"/>
      <c r="O1968" s="137"/>
      <c r="P1968" s="137"/>
      <c r="Q1968" s="137"/>
      <c r="R1968" s="137"/>
      <c r="S1968" s="137"/>
      <c r="T1968" s="137"/>
      <c r="U1968" s="137"/>
      <c r="V1968" s="137"/>
      <c r="W1968" s="137"/>
      <c r="X1968" s="137"/>
      <c r="Y1968" s="137"/>
      <c r="Z1968" s="137"/>
      <c r="AA1968" s="137"/>
      <c r="AB1968" s="137"/>
    </row>
    <row r="1969" s="139" customFormat="1" spans="1:28">
      <c r="A1969" s="137"/>
      <c r="B1969" s="137"/>
      <c r="C1969" s="137"/>
      <c r="D1969" s="137"/>
      <c r="E1969" s="137"/>
      <c r="F1969" s="137"/>
      <c r="G1969" s="137"/>
      <c r="H1969" s="137"/>
      <c r="I1969" s="137"/>
      <c r="J1969" s="137"/>
      <c r="K1969" s="137"/>
      <c r="L1969" s="137"/>
      <c r="M1969" s="137"/>
      <c r="N1969" s="137"/>
      <c r="O1969" s="137"/>
      <c r="P1969" s="137"/>
      <c r="Q1969" s="137"/>
      <c r="R1969" s="137"/>
      <c r="S1969" s="137"/>
      <c r="T1969" s="137"/>
      <c r="U1969" s="137"/>
      <c r="V1969" s="137"/>
      <c r="W1969" s="137"/>
      <c r="X1969" s="137"/>
      <c r="Y1969" s="137"/>
      <c r="Z1969" s="137"/>
      <c r="AA1969" s="137"/>
      <c r="AB1969" s="137"/>
    </row>
    <row r="1970" s="139" customFormat="1" spans="1:28">
      <c r="A1970" s="137"/>
      <c r="B1970" s="137"/>
      <c r="C1970" s="137"/>
      <c r="D1970" s="137"/>
      <c r="E1970" s="137"/>
      <c r="F1970" s="137"/>
      <c r="G1970" s="137"/>
      <c r="H1970" s="137"/>
      <c r="I1970" s="137"/>
      <c r="J1970" s="137"/>
      <c r="K1970" s="137"/>
      <c r="L1970" s="137"/>
      <c r="M1970" s="137"/>
      <c r="N1970" s="137"/>
      <c r="O1970" s="137"/>
      <c r="P1970" s="137"/>
      <c r="Q1970" s="137"/>
      <c r="R1970" s="137"/>
      <c r="S1970" s="137"/>
      <c r="T1970" s="137"/>
      <c r="U1970" s="137"/>
      <c r="V1970" s="137"/>
      <c r="W1970" s="137"/>
      <c r="X1970" s="137"/>
      <c r="Y1970" s="137"/>
      <c r="Z1970" s="137"/>
      <c r="AA1970" s="137"/>
      <c r="AB1970" s="137"/>
    </row>
    <row r="1971" s="139" customFormat="1" spans="1:28">
      <c r="A1971" s="137"/>
      <c r="B1971" s="137"/>
      <c r="C1971" s="137"/>
      <c r="D1971" s="137"/>
      <c r="E1971" s="137"/>
      <c r="F1971" s="137"/>
      <c r="G1971" s="137"/>
      <c r="H1971" s="137"/>
      <c r="I1971" s="137"/>
      <c r="J1971" s="137"/>
      <c r="K1971" s="137"/>
      <c r="L1971" s="137"/>
      <c r="M1971" s="137"/>
      <c r="N1971" s="137"/>
      <c r="O1971" s="137"/>
      <c r="P1971" s="137"/>
      <c r="Q1971" s="137"/>
      <c r="R1971" s="137"/>
      <c r="S1971" s="137"/>
      <c r="T1971" s="137"/>
      <c r="U1971" s="137"/>
      <c r="V1971" s="137"/>
      <c r="W1971" s="137"/>
      <c r="X1971" s="137"/>
      <c r="Y1971" s="137"/>
      <c r="Z1971" s="137"/>
      <c r="AA1971" s="137"/>
      <c r="AB1971" s="137"/>
    </row>
    <row r="1972" s="139" customFormat="1" spans="1:28">
      <c r="A1972" s="137"/>
      <c r="B1972" s="137"/>
      <c r="C1972" s="137"/>
      <c r="D1972" s="137"/>
      <c r="E1972" s="137"/>
      <c r="F1972" s="137"/>
      <c r="G1972" s="137"/>
      <c r="H1972" s="137"/>
      <c r="I1972" s="137"/>
      <c r="J1972" s="137"/>
      <c r="K1972" s="137"/>
      <c r="L1972" s="137"/>
      <c r="M1972" s="137"/>
      <c r="N1972" s="137"/>
      <c r="O1972" s="137"/>
      <c r="P1972" s="137"/>
      <c r="Q1972" s="137"/>
      <c r="R1972" s="137"/>
      <c r="S1972" s="137"/>
      <c r="T1972" s="137"/>
      <c r="U1972" s="137"/>
      <c r="V1972" s="137"/>
      <c r="W1972" s="137"/>
      <c r="X1972" s="137"/>
      <c r="Y1972" s="137"/>
      <c r="Z1972" s="137"/>
      <c r="AA1972" s="137"/>
      <c r="AB1972" s="137"/>
    </row>
    <row r="1973" s="139" customFormat="1" spans="1:28">
      <c r="A1973" s="137"/>
      <c r="B1973" s="137"/>
      <c r="C1973" s="137"/>
      <c r="D1973" s="137"/>
      <c r="E1973" s="137"/>
      <c r="F1973" s="137"/>
      <c r="G1973" s="137"/>
      <c r="H1973" s="137"/>
      <c r="I1973" s="137"/>
      <c r="J1973" s="137"/>
      <c r="K1973" s="137"/>
      <c r="L1973" s="137"/>
      <c r="M1973" s="137"/>
      <c r="N1973" s="137"/>
      <c r="O1973" s="137"/>
      <c r="P1973" s="137"/>
      <c r="Q1973" s="137"/>
      <c r="R1973" s="137"/>
      <c r="S1973" s="137"/>
      <c r="T1973" s="137"/>
      <c r="U1973" s="137"/>
      <c r="V1973" s="137"/>
      <c r="W1973" s="137"/>
      <c r="X1973" s="137"/>
      <c r="Y1973" s="137"/>
      <c r="Z1973" s="137"/>
      <c r="AA1973" s="137"/>
      <c r="AB1973" s="137"/>
    </row>
    <row r="1974" s="139" customFormat="1" spans="1:28">
      <c r="A1974" s="137"/>
      <c r="B1974" s="137"/>
      <c r="C1974" s="137"/>
      <c r="D1974" s="137"/>
      <c r="E1974" s="137"/>
      <c r="F1974" s="137"/>
      <c r="G1974" s="137"/>
      <c r="H1974" s="137"/>
      <c r="I1974" s="137"/>
      <c r="J1974" s="137"/>
      <c r="K1974" s="137"/>
      <c r="L1974" s="137"/>
      <c r="M1974" s="137"/>
      <c r="N1974" s="137"/>
      <c r="O1974" s="137"/>
      <c r="P1974" s="137"/>
      <c r="Q1974" s="137"/>
      <c r="R1974" s="137"/>
      <c r="S1974" s="137"/>
      <c r="T1974" s="137"/>
      <c r="U1974" s="137"/>
      <c r="V1974" s="137"/>
      <c r="W1974" s="137"/>
      <c r="X1974" s="137"/>
      <c r="Y1974" s="137"/>
      <c r="Z1974" s="137"/>
      <c r="AA1974" s="137"/>
      <c r="AB1974" s="137"/>
    </row>
    <row r="1975" s="139" customFormat="1" spans="1:28">
      <c r="A1975" s="137"/>
      <c r="B1975" s="137"/>
      <c r="C1975" s="137"/>
      <c r="D1975" s="137"/>
      <c r="E1975" s="137"/>
      <c r="F1975" s="137"/>
      <c r="G1975" s="137"/>
      <c r="H1975" s="137"/>
      <c r="I1975" s="137"/>
      <c r="J1975" s="137"/>
      <c r="K1975" s="137"/>
      <c r="L1975" s="137"/>
      <c r="M1975" s="137"/>
      <c r="N1975" s="137"/>
      <c r="O1975" s="137"/>
      <c r="P1975" s="137"/>
      <c r="Q1975" s="137"/>
      <c r="R1975" s="137"/>
      <c r="S1975" s="137"/>
      <c r="T1975" s="137"/>
      <c r="U1975" s="137"/>
      <c r="V1975" s="137"/>
      <c r="W1975" s="137"/>
      <c r="X1975" s="137"/>
      <c r="Y1975" s="137"/>
      <c r="Z1975" s="137"/>
      <c r="AA1975" s="137"/>
      <c r="AB1975" s="137"/>
    </row>
    <row r="1976" s="139" customFormat="1" spans="1:28">
      <c r="A1976" s="137"/>
      <c r="B1976" s="137"/>
      <c r="C1976" s="137"/>
      <c r="D1976" s="137"/>
      <c r="E1976" s="137"/>
      <c r="F1976" s="137"/>
      <c r="G1976" s="137"/>
      <c r="H1976" s="137"/>
      <c r="I1976" s="137"/>
      <c r="J1976" s="137"/>
      <c r="K1976" s="137"/>
      <c r="L1976" s="137"/>
      <c r="M1976" s="137"/>
      <c r="N1976" s="137"/>
      <c r="O1976" s="137"/>
      <c r="P1976" s="137"/>
      <c r="Q1976" s="137"/>
      <c r="R1976" s="137"/>
      <c r="S1976" s="137"/>
      <c r="T1976" s="137"/>
      <c r="U1976" s="137"/>
      <c r="V1976" s="137"/>
      <c r="W1976" s="137"/>
      <c r="X1976" s="137"/>
      <c r="Y1976" s="137"/>
      <c r="Z1976" s="137"/>
      <c r="AA1976" s="137"/>
      <c r="AB1976" s="137"/>
    </row>
    <row r="1977" s="139" customFormat="1" spans="1:28">
      <c r="A1977" s="137"/>
      <c r="B1977" s="137"/>
      <c r="C1977" s="137"/>
      <c r="D1977" s="137"/>
      <c r="E1977" s="137"/>
      <c r="F1977" s="137"/>
      <c r="G1977" s="137"/>
      <c r="H1977" s="137"/>
      <c r="I1977" s="137"/>
      <c r="J1977" s="137"/>
      <c r="K1977" s="137"/>
      <c r="L1977" s="137"/>
      <c r="M1977" s="137"/>
      <c r="N1977" s="137"/>
      <c r="O1977" s="137"/>
      <c r="P1977" s="137"/>
      <c r="Q1977" s="137"/>
      <c r="R1977" s="137"/>
      <c r="S1977" s="137"/>
      <c r="T1977" s="137"/>
      <c r="U1977" s="137"/>
      <c r="V1977" s="137"/>
      <c r="W1977" s="137"/>
      <c r="X1977" s="137"/>
      <c r="Y1977" s="137"/>
      <c r="Z1977" s="137"/>
      <c r="AA1977" s="137"/>
      <c r="AB1977" s="137"/>
    </row>
    <row r="1978" s="139" customFormat="1" spans="1:28">
      <c r="A1978" s="137"/>
      <c r="B1978" s="137"/>
      <c r="C1978" s="137"/>
      <c r="D1978" s="137"/>
      <c r="E1978" s="137"/>
      <c r="F1978" s="137"/>
      <c r="G1978" s="137"/>
      <c r="H1978" s="137"/>
      <c r="I1978" s="137"/>
      <c r="J1978" s="137"/>
      <c r="K1978" s="137"/>
      <c r="L1978" s="137"/>
      <c r="M1978" s="137"/>
      <c r="N1978" s="137"/>
      <c r="O1978" s="137"/>
      <c r="P1978" s="137"/>
      <c r="Q1978" s="137"/>
      <c r="R1978" s="137"/>
      <c r="S1978" s="137"/>
      <c r="T1978" s="137"/>
      <c r="U1978" s="137"/>
      <c r="V1978" s="137"/>
      <c r="W1978" s="137"/>
      <c r="X1978" s="137"/>
      <c r="Y1978" s="137"/>
      <c r="Z1978" s="137"/>
      <c r="AA1978" s="137"/>
      <c r="AB1978" s="137"/>
    </row>
    <row r="1979" s="139" customFormat="1" spans="1:28">
      <c r="A1979" s="137"/>
      <c r="B1979" s="137"/>
      <c r="C1979" s="137"/>
      <c r="D1979" s="137"/>
      <c r="E1979" s="137"/>
      <c r="F1979" s="137"/>
      <c r="G1979" s="137"/>
      <c r="H1979" s="137"/>
      <c r="I1979" s="137"/>
      <c r="J1979" s="137"/>
      <c r="K1979" s="137"/>
      <c r="L1979" s="137"/>
      <c r="M1979" s="137"/>
      <c r="N1979" s="137"/>
      <c r="O1979" s="137"/>
      <c r="P1979" s="137"/>
      <c r="Q1979" s="137"/>
      <c r="R1979" s="137"/>
      <c r="S1979" s="137"/>
      <c r="T1979" s="137"/>
      <c r="U1979" s="137"/>
      <c r="V1979" s="137"/>
      <c r="W1979" s="137"/>
      <c r="X1979" s="137"/>
      <c r="Y1979" s="137"/>
      <c r="Z1979" s="137"/>
      <c r="AA1979" s="137"/>
      <c r="AB1979" s="137"/>
    </row>
    <row r="1980" s="139" customFormat="1" spans="1:28">
      <c r="A1980" s="137"/>
      <c r="B1980" s="137"/>
      <c r="C1980" s="137"/>
      <c r="D1980" s="137"/>
      <c r="E1980" s="137"/>
      <c r="F1980" s="137"/>
      <c r="G1980" s="137"/>
      <c r="H1980" s="137"/>
      <c r="I1980" s="137"/>
      <c r="J1980" s="137"/>
      <c r="K1980" s="137"/>
      <c r="L1980" s="137"/>
      <c r="M1980" s="137"/>
      <c r="N1980" s="137"/>
      <c r="O1980" s="137"/>
      <c r="P1980" s="137"/>
      <c r="Q1980" s="137"/>
      <c r="R1980" s="137"/>
      <c r="S1980" s="137"/>
      <c r="T1980" s="137"/>
      <c r="U1980" s="137"/>
      <c r="V1980" s="137"/>
      <c r="W1980" s="137"/>
      <c r="X1980" s="137"/>
      <c r="Y1980" s="137"/>
      <c r="Z1980" s="137"/>
      <c r="AA1980" s="137"/>
      <c r="AB1980" s="137"/>
    </row>
    <row r="1981" s="139" customFormat="1" spans="1:28">
      <c r="A1981" s="137"/>
      <c r="B1981" s="137"/>
      <c r="C1981" s="137"/>
      <c r="D1981" s="137"/>
      <c r="E1981" s="137"/>
      <c r="F1981" s="137"/>
      <c r="G1981" s="137"/>
      <c r="H1981" s="137"/>
      <c r="I1981" s="137"/>
      <c r="J1981" s="137"/>
      <c r="K1981" s="137"/>
      <c r="L1981" s="137"/>
      <c r="M1981" s="137"/>
      <c r="N1981" s="137"/>
      <c r="O1981" s="137"/>
      <c r="P1981" s="137"/>
      <c r="Q1981" s="137"/>
      <c r="R1981" s="137"/>
      <c r="S1981" s="137"/>
      <c r="T1981" s="137"/>
      <c r="U1981" s="137"/>
      <c r="V1981" s="137"/>
      <c r="W1981" s="137"/>
      <c r="X1981" s="137"/>
      <c r="Y1981" s="137"/>
      <c r="Z1981" s="137"/>
      <c r="AA1981" s="137"/>
      <c r="AB1981" s="137"/>
    </row>
    <row r="1982" s="139" customFormat="1" spans="1:28">
      <c r="A1982" s="137"/>
      <c r="B1982" s="137"/>
      <c r="C1982" s="137"/>
      <c r="D1982" s="137"/>
      <c r="E1982" s="137"/>
      <c r="F1982" s="137"/>
      <c r="G1982" s="137"/>
      <c r="H1982" s="137"/>
      <c r="I1982" s="137"/>
      <c r="J1982" s="137"/>
      <c r="K1982" s="137"/>
      <c r="L1982" s="137"/>
      <c r="M1982" s="137"/>
      <c r="N1982" s="137"/>
      <c r="O1982" s="137"/>
      <c r="P1982" s="137"/>
      <c r="Q1982" s="137"/>
      <c r="R1982" s="137"/>
      <c r="S1982" s="137"/>
      <c r="T1982" s="137"/>
      <c r="U1982" s="137"/>
      <c r="V1982" s="137"/>
      <c r="W1982" s="137"/>
      <c r="X1982" s="137"/>
      <c r="Y1982" s="137"/>
      <c r="Z1982" s="137"/>
      <c r="AA1982" s="137"/>
      <c r="AB1982" s="137"/>
    </row>
    <row r="1983" s="139" customFormat="1" spans="1:28">
      <c r="A1983" s="137"/>
      <c r="B1983" s="137"/>
      <c r="C1983" s="137"/>
      <c r="D1983" s="137"/>
      <c r="E1983" s="137"/>
      <c r="F1983" s="137"/>
      <c r="G1983" s="137"/>
      <c r="H1983" s="137"/>
      <c r="I1983" s="137"/>
      <c r="J1983" s="137"/>
      <c r="K1983" s="137"/>
      <c r="L1983" s="137"/>
      <c r="M1983" s="137"/>
      <c r="N1983" s="137"/>
      <c r="O1983" s="137"/>
      <c r="P1983" s="137"/>
      <c r="Q1983" s="137"/>
      <c r="R1983" s="137"/>
      <c r="S1983" s="137"/>
      <c r="T1983" s="137"/>
      <c r="U1983" s="137"/>
      <c r="V1983" s="137"/>
      <c r="W1983" s="137"/>
      <c r="X1983" s="137"/>
      <c r="Y1983" s="137"/>
      <c r="Z1983" s="137"/>
      <c r="AA1983" s="137"/>
      <c r="AB1983" s="137"/>
    </row>
    <row r="1984" s="139" customFormat="1" spans="1:28">
      <c r="A1984" s="137"/>
      <c r="B1984" s="137"/>
      <c r="C1984" s="137"/>
      <c r="D1984" s="137"/>
      <c r="E1984" s="137"/>
      <c r="F1984" s="137"/>
      <c r="G1984" s="137"/>
      <c r="H1984" s="137"/>
      <c r="I1984" s="137"/>
      <c r="J1984" s="137"/>
      <c r="K1984" s="137"/>
      <c r="L1984" s="137"/>
      <c r="M1984" s="137"/>
      <c r="N1984" s="137"/>
      <c r="O1984" s="137"/>
      <c r="P1984" s="137"/>
      <c r="Q1984" s="137"/>
      <c r="R1984" s="137"/>
      <c r="S1984" s="137"/>
      <c r="T1984" s="137"/>
      <c r="U1984" s="137"/>
      <c r="V1984" s="137"/>
      <c r="W1984" s="137"/>
      <c r="X1984" s="137"/>
      <c r="Y1984" s="137"/>
      <c r="Z1984" s="137"/>
      <c r="AA1984" s="137"/>
      <c r="AB1984" s="137"/>
    </row>
    <row r="1985" s="139" customFormat="1" spans="1:28">
      <c r="A1985" s="137"/>
      <c r="B1985" s="137"/>
      <c r="C1985" s="137"/>
      <c r="D1985" s="137"/>
      <c r="E1985" s="137"/>
      <c r="F1985" s="137"/>
      <c r="G1985" s="137"/>
      <c r="H1985" s="137"/>
      <c r="I1985" s="137"/>
      <c r="J1985" s="137"/>
      <c r="K1985" s="137"/>
      <c r="L1985" s="137"/>
      <c r="M1985" s="137"/>
      <c r="N1985" s="137"/>
      <c r="O1985" s="137"/>
      <c r="P1985" s="137"/>
      <c r="Q1985" s="137"/>
      <c r="R1985" s="137"/>
      <c r="S1985" s="137"/>
      <c r="T1985" s="137"/>
      <c r="U1985" s="137"/>
      <c r="V1985" s="137"/>
      <c r="W1985" s="137"/>
      <c r="X1985" s="137"/>
      <c r="Y1985" s="137"/>
      <c r="Z1985" s="137"/>
      <c r="AA1985" s="137"/>
      <c r="AB1985" s="137"/>
    </row>
    <row r="1986" s="139" customFormat="1" spans="1:28">
      <c r="A1986" s="137"/>
      <c r="B1986" s="137"/>
      <c r="C1986" s="137"/>
      <c r="D1986" s="137"/>
      <c r="E1986" s="137"/>
      <c r="F1986" s="137"/>
      <c r="G1986" s="137"/>
      <c r="H1986" s="137"/>
      <c r="I1986" s="137"/>
      <c r="J1986" s="137"/>
      <c r="K1986" s="137"/>
      <c r="L1986" s="137"/>
      <c r="M1986" s="137"/>
      <c r="N1986" s="137"/>
      <c r="O1986" s="137"/>
      <c r="P1986" s="137"/>
      <c r="Q1986" s="137"/>
      <c r="R1986" s="137"/>
      <c r="S1986" s="137"/>
      <c r="T1986" s="137"/>
      <c r="U1986" s="137"/>
      <c r="V1986" s="137"/>
      <c r="W1986" s="137"/>
      <c r="X1986" s="137"/>
      <c r="Y1986" s="137"/>
      <c r="Z1986" s="137"/>
      <c r="AA1986" s="137"/>
      <c r="AB1986" s="137"/>
    </row>
    <row r="1987" s="139" customFormat="1" spans="1:28">
      <c r="A1987" s="137"/>
      <c r="B1987" s="137"/>
      <c r="C1987" s="137"/>
      <c r="D1987" s="137"/>
      <c r="E1987" s="137"/>
      <c r="F1987" s="137"/>
      <c r="G1987" s="137"/>
      <c r="H1987" s="137"/>
      <c r="I1987" s="137"/>
      <c r="J1987" s="137"/>
      <c r="K1987" s="137"/>
      <c r="L1987" s="137"/>
      <c r="M1987" s="137"/>
      <c r="N1987" s="137"/>
      <c r="O1987" s="137"/>
      <c r="P1987" s="137"/>
      <c r="Q1987" s="137"/>
      <c r="R1987" s="137"/>
      <c r="S1987" s="137"/>
      <c r="T1987" s="137"/>
      <c r="U1987" s="137"/>
      <c r="V1987" s="137"/>
      <c r="W1987" s="137"/>
      <c r="X1987" s="137"/>
      <c r="Y1987" s="137"/>
      <c r="Z1987" s="137"/>
      <c r="AA1987" s="137"/>
      <c r="AB1987" s="137"/>
    </row>
    <row r="1988" s="139" customFormat="1" spans="1:28">
      <c r="A1988" s="137"/>
      <c r="B1988" s="137"/>
      <c r="C1988" s="137"/>
      <c r="D1988" s="137"/>
      <c r="E1988" s="137"/>
      <c r="F1988" s="137"/>
      <c r="G1988" s="137"/>
      <c r="H1988" s="137"/>
      <c r="I1988" s="137"/>
      <c r="J1988" s="137"/>
      <c r="K1988" s="137"/>
      <c r="L1988" s="137"/>
      <c r="M1988" s="137"/>
      <c r="N1988" s="137"/>
      <c r="O1988" s="137"/>
      <c r="P1988" s="137"/>
      <c r="Q1988" s="137"/>
      <c r="R1988" s="137"/>
      <c r="S1988" s="137"/>
      <c r="T1988" s="137"/>
      <c r="U1988" s="137"/>
      <c r="V1988" s="137"/>
      <c r="W1988" s="137"/>
      <c r="X1988" s="137"/>
      <c r="Y1988" s="137"/>
      <c r="Z1988" s="137"/>
      <c r="AA1988" s="137"/>
      <c r="AB1988" s="137"/>
    </row>
    <row r="1989" s="139" customFormat="1" spans="1:28">
      <c r="A1989" s="137"/>
      <c r="B1989" s="137"/>
      <c r="C1989" s="137"/>
      <c r="D1989" s="137"/>
      <c r="E1989" s="137"/>
      <c r="F1989" s="137"/>
      <c r="G1989" s="137"/>
      <c r="H1989" s="137"/>
      <c r="I1989" s="137"/>
      <c r="J1989" s="137"/>
      <c r="K1989" s="137"/>
      <c r="L1989" s="137"/>
      <c r="M1989" s="137"/>
      <c r="N1989" s="137"/>
      <c r="O1989" s="137"/>
      <c r="P1989" s="137"/>
      <c r="Q1989" s="137"/>
      <c r="R1989" s="137"/>
      <c r="S1989" s="137"/>
      <c r="T1989" s="137"/>
      <c r="U1989" s="137"/>
      <c r="V1989" s="137"/>
      <c r="W1989" s="137"/>
      <c r="X1989" s="137"/>
      <c r="Y1989" s="137"/>
      <c r="Z1989" s="137"/>
      <c r="AA1989" s="137"/>
      <c r="AB1989" s="137"/>
    </row>
    <row r="1990" s="139" customFormat="1" spans="1:28">
      <c r="A1990" s="137"/>
      <c r="B1990" s="137"/>
      <c r="C1990" s="137"/>
      <c r="D1990" s="137"/>
      <c r="E1990" s="137"/>
      <c r="F1990" s="137"/>
      <c r="G1990" s="137"/>
      <c r="H1990" s="137"/>
      <c r="I1990" s="137"/>
      <c r="J1990" s="137"/>
      <c r="K1990" s="137"/>
      <c r="L1990" s="137"/>
      <c r="M1990" s="137"/>
      <c r="N1990" s="137"/>
      <c r="O1990" s="137"/>
      <c r="P1990" s="137"/>
      <c r="Q1990" s="137"/>
      <c r="R1990" s="137"/>
      <c r="S1990" s="137"/>
      <c r="T1990" s="137"/>
      <c r="U1990" s="137"/>
      <c r="V1990" s="137"/>
      <c r="W1990" s="137"/>
      <c r="X1990" s="137"/>
      <c r="Y1990" s="137"/>
      <c r="Z1990" s="137"/>
      <c r="AA1990" s="137"/>
      <c r="AB1990" s="137"/>
    </row>
    <row r="1991" s="139" customFormat="1" spans="1:28">
      <c r="A1991" s="137"/>
      <c r="B1991" s="137"/>
      <c r="C1991" s="137"/>
      <c r="D1991" s="137"/>
      <c r="E1991" s="137"/>
      <c r="F1991" s="137"/>
      <c r="G1991" s="137"/>
      <c r="H1991" s="137"/>
      <c r="I1991" s="137"/>
      <c r="J1991" s="137"/>
      <c r="K1991" s="137"/>
      <c r="L1991" s="137"/>
      <c r="M1991" s="137"/>
      <c r="N1991" s="137"/>
      <c r="O1991" s="137"/>
      <c r="P1991" s="137"/>
      <c r="Q1991" s="137"/>
      <c r="R1991" s="137"/>
      <c r="S1991" s="137"/>
      <c r="T1991" s="137"/>
      <c r="U1991" s="137"/>
      <c r="V1991" s="137"/>
      <c r="W1991" s="137"/>
      <c r="X1991" s="137"/>
      <c r="Y1991" s="137"/>
      <c r="Z1991" s="137"/>
      <c r="AA1991" s="137"/>
      <c r="AB1991" s="137"/>
    </row>
    <row r="1992" s="139" customFormat="1" spans="1:28">
      <c r="A1992" s="137"/>
      <c r="B1992" s="137"/>
      <c r="C1992" s="137"/>
      <c r="D1992" s="137"/>
      <c r="E1992" s="137"/>
      <c r="F1992" s="137"/>
      <c r="G1992" s="137"/>
      <c r="H1992" s="137"/>
      <c r="I1992" s="137"/>
      <c r="J1992" s="137"/>
      <c r="K1992" s="137"/>
      <c r="L1992" s="137"/>
      <c r="M1992" s="137"/>
      <c r="N1992" s="137"/>
      <c r="O1992" s="137"/>
      <c r="P1992" s="137"/>
      <c r="Q1992" s="137"/>
      <c r="R1992" s="137"/>
      <c r="S1992" s="137"/>
      <c r="T1992" s="137"/>
      <c r="U1992" s="137"/>
      <c r="V1992" s="137"/>
      <c r="W1992" s="137"/>
      <c r="X1992" s="137"/>
      <c r="Y1992" s="137"/>
      <c r="Z1992" s="137"/>
      <c r="AA1992" s="137"/>
      <c r="AB1992" s="137"/>
    </row>
    <row r="1993" s="139" customFormat="1" spans="1:28">
      <c r="A1993" s="137"/>
      <c r="B1993" s="137"/>
      <c r="C1993" s="137"/>
      <c r="D1993" s="137"/>
      <c r="E1993" s="137"/>
      <c r="F1993" s="137"/>
      <c r="G1993" s="137"/>
      <c r="H1993" s="137"/>
      <c r="I1993" s="137"/>
      <c r="J1993" s="137"/>
      <c r="K1993" s="137"/>
      <c r="L1993" s="137"/>
      <c r="M1993" s="137"/>
      <c r="N1993" s="137"/>
      <c r="O1993" s="137"/>
      <c r="P1993" s="137"/>
      <c r="Q1993" s="137"/>
      <c r="R1993" s="137"/>
      <c r="S1993" s="137"/>
      <c r="T1993" s="137"/>
      <c r="U1993" s="137"/>
      <c r="V1993" s="137"/>
      <c r="W1993" s="137"/>
      <c r="X1993" s="137"/>
      <c r="Y1993" s="137"/>
      <c r="Z1993" s="137"/>
      <c r="AA1993" s="137"/>
      <c r="AB1993" s="137"/>
    </row>
    <row r="1994" s="139" customFormat="1" spans="1:28">
      <c r="A1994" s="137"/>
      <c r="B1994" s="137"/>
      <c r="C1994" s="137"/>
      <c r="D1994" s="137"/>
      <c r="E1994" s="137"/>
      <c r="F1994" s="137"/>
      <c r="G1994" s="137"/>
      <c r="H1994" s="137"/>
      <c r="I1994" s="137"/>
      <c r="J1994" s="137"/>
      <c r="K1994" s="137"/>
      <c r="L1994" s="137"/>
      <c r="M1994" s="137"/>
      <c r="N1994" s="137"/>
      <c r="O1994" s="137"/>
      <c r="P1994" s="137"/>
      <c r="Q1994" s="137"/>
      <c r="R1994" s="137"/>
      <c r="S1994" s="137"/>
      <c r="T1994" s="137"/>
      <c r="U1994" s="137"/>
      <c r="V1994" s="137"/>
      <c r="W1994" s="137"/>
      <c r="X1994" s="137"/>
      <c r="Y1994" s="137"/>
      <c r="Z1994" s="137"/>
      <c r="AA1994" s="137"/>
      <c r="AB1994" s="137"/>
    </row>
    <row r="1995" s="139" customFormat="1" spans="1:28">
      <c r="A1995" s="137"/>
      <c r="B1995" s="137"/>
      <c r="C1995" s="137"/>
      <c r="D1995" s="137"/>
      <c r="E1995" s="137"/>
      <c r="F1995" s="137"/>
      <c r="G1995" s="137"/>
      <c r="H1995" s="137"/>
      <c r="I1995" s="137"/>
      <c r="J1995" s="137"/>
      <c r="K1995" s="137"/>
      <c r="L1995" s="137"/>
      <c r="M1995" s="137"/>
      <c r="N1995" s="137"/>
      <c r="O1995" s="137"/>
      <c r="P1995" s="137"/>
      <c r="Q1995" s="137"/>
      <c r="R1995" s="137"/>
      <c r="S1995" s="137"/>
      <c r="T1995" s="137"/>
      <c r="U1995" s="137"/>
      <c r="V1995" s="137"/>
      <c r="W1995" s="137"/>
      <c r="X1995" s="137"/>
      <c r="Y1995" s="137"/>
      <c r="Z1995" s="137"/>
      <c r="AA1995" s="137"/>
      <c r="AB1995" s="137"/>
    </row>
    <row r="1996" s="139" customFormat="1" spans="1:28">
      <c r="A1996" s="137"/>
      <c r="B1996" s="137"/>
      <c r="C1996" s="137"/>
      <c r="D1996" s="137"/>
      <c r="E1996" s="137"/>
      <c r="F1996" s="137"/>
      <c r="G1996" s="137"/>
      <c r="H1996" s="137"/>
      <c r="I1996" s="137"/>
      <c r="J1996" s="137"/>
      <c r="K1996" s="137"/>
      <c r="L1996" s="137"/>
      <c r="M1996" s="137"/>
      <c r="N1996" s="137"/>
      <c r="O1996" s="137"/>
      <c r="P1996" s="137"/>
      <c r="Q1996" s="137"/>
      <c r="R1996" s="137"/>
      <c r="S1996" s="137"/>
      <c r="T1996" s="137"/>
      <c r="U1996" s="137"/>
      <c r="V1996" s="137"/>
      <c r="W1996" s="137"/>
      <c r="X1996" s="137"/>
      <c r="Y1996" s="137"/>
      <c r="Z1996" s="137"/>
      <c r="AA1996" s="137"/>
      <c r="AB1996" s="137"/>
    </row>
    <row r="1997" s="139" customFormat="1" spans="1:28">
      <c r="A1997" s="137"/>
      <c r="B1997" s="137"/>
      <c r="C1997" s="137"/>
      <c r="D1997" s="137"/>
      <c r="E1997" s="137"/>
      <c r="F1997" s="137"/>
      <c r="G1997" s="137"/>
      <c r="H1997" s="137"/>
      <c r="I1997" s="137"/>
      <c r="J1997" s="137"/>
      <c r="K1997" s="137"/>
      <c r="L1997" s="137"/>
      <c r="M1997" s="137"/>
      <c r="N1997" s="137"/>
      <c r="O1997" s="137"/>
      <c r="P1997" s="137"/>
      <c r="Q1997" s="137"/>
      <c r="R1997" s="137"/>
      <c r="S1997" s="137"/>
      <c r="T1997" s="137"/>
      <c r="U1997" s="137"/>
      <c r="V1997" s="137"/>
      <c r="W1997" s="137"/>
      <c r="X1997" s="137"/>
      <c r="Y1997" s="137"/>
      <c r="Z1997" s="137"/>
      <c r="AA1997" s="137"/>
      <c r="AB1997" s="137"/>
    </row>
    <row r="1998" s="139" customFormat="1" spans="1:28">
      <c r="A1998" s="137"/>
      <c r="B1998" s="137"/>
      <c r="C1998" s="137"/>
      <c r="D1998" s="137"/>
      <c r="E1998" s="137"/>
      <c r="F1998" s="137"/>
      <c r="G1998" s="137"/>
      <c r="H1998" s="137"/>
      <c r="I1998" s="137"/>
      <c r="J1998" s="137"/>
      <c r="K1998" s="137"/>
      <c r="L1998" s="137"/>
      <c r="M1998" s="137"/>
      <c r="N1998" s="137"/>
      <c r="O1998" s="137"/>
      <c r="P1998" s="137"/>
      <c r="Q1998" s="137"/>
      <c r="R1998" s="137"/>
      <c r="S1998" s="137"/>
      <c r="T1998" s="137"/>
      <c r="U1998" s="137"/>
      <c r="V1998" s="137"/>
      <c r="W1998" s="137"/>
      <c r="X1998" s="137"/>
      <c r="Y1998" s="137"/>
      <c r="Z1998" s="137"/>
      <c r="AA1998" s="137"/>
      <c r="AB1998" s="137"/>
    </row>
    <row r="1999" s="139" customFormat="1" spans="1:28">
      <c r="A1999" s="137"/>
      <c r="B1999" s="137"/>
      <c r="C1999" s="137"/>
      <c r="D1999" s="137"/>
      <c r="E1999" s="137"/>
      <c r="F1999" s="137"/>
      <c r="G1999" s="137"/>
      <c r="H1999" s="137"/>
      <c r="I1999" s="137"/>
      <c r="J1999" s="137"/>
      <c r="K1999" s="137"/>
      <c r="L1999" s="137"/>
      <c r="M1999" s="137"/>
      <c r="N1999" s="137"/>
      <c r="O1999" s="137"/>
      <c r="P1999" s="137"/>
      <c r="Q1999" s="137"/>
      <c r="R1999" s="137"/>
      <c r="S1999" s="137"/>
      <c r="T1999" s="137"/>
      <c r="U1999" s="137"/>
      <c r="V1999" s="137"/>
      <c r="W1999" s="137"/>
      <c r="X1999" s="137"/>
      <c r="Y1999" s="137"/>
      <c r="Z1999" s="137"/>
      <c r="AA1999" s="137"/>
      <c r="AB1999" s="137"/>
    </row>
    <row r="2000" s="139" customFormat="1" spans="1:28">
      <c r="A2000" s="137"/>
      <c r="B2000" s="137"/>
      <c r="C2000" s="137"/>
      <c r="D2000" s="137"/>
      <c r="E2000" s="137"/>
      <c r="F2000" s="137"/>
      <c r="G2000" s="137"/>
      <c r="H2000" s="137"/>
      <c r="I2000" s="137"/>
      <c r="J2000" s="137"/>
      <c r="K2000" s="137"/>
      <c r="L2000" s="137"/>
      <c r="M2000" s="137"/>
      <c r="N2000" s="137"/>
      <c r="O2000" s="137"/>
      <c r="P2000" s="137"/>
      <c r="Q2000" s="137"/>
      <c r="R2000" s="137"/>
      <c r="S2000" s="137"/>
      <c r="T2000" s="137"/>
      <c r="U2000" s="137"/>
      <c r="V2000" s="137"/>
      <c r="W2000" s="137"/>
      <c r="X2000" s="137"/>
      <c r="Y2000" s="137"/>
      <c r="Z2000" s="137"/>
      <c r="AA2000" s="137"/>
      <c r="AB2000" s="137"/>
    </row>
    <row r="2001" s="139" customFormat="1" spans="1:28">
      <c r="A2001" s="137"/>
      <c r="B2001" s="137"/>
      <c r="C2001" s="137"/>
      <c r="D2001" s="137"/>
      <c r="E2001" s="137"/>
      <c r="F2001" s="137"/>
      <c r="G2001" s="137"/>
      <c r="H2001" s="137"/>
      <c r="I2001" s="137"/>
      <c r="J2001" s="137"/>
      <c r="K2001" s="137"/>
      <c r="L2001" s="137"/>
      <c r="M2001" s="137"/>
      <c r="N2001" s="137"/>
      <c r="O2001" s="137"/>
      <c r="P2001" s="137"/>
      <c r="Q2001" s="137"/>
      <c r="R2001" s="137"/>
      <c r="S2001" s="137"/>
      <c r="T2001" s="137"/>
      <c r="U2001" s="137"/>
      <c r="V2001" s="137"/>
      <c r="W2001" s="137"/>
      <c r="X2001" s="137"/>
      <c r="Y2001" s="137"/>
      <c r="Z2001" s="137"/>
      <c r="AA2001" s="137"/>
      <c r="AB2001" s="137"/>
    </row>
    <row r="2002" s="139" customFormat="1" spans="1:28">
      <c r="A2002" s="137"/>
      <c r="B2002" s="137"/>
      <c r="C2002" s="137"/>
      <c r="D2002" s="137"/>
      <c r="E2002" s="137"/>
      <c r="F2002" s="137"/>
      <c r="G2002" s="137"/>
      <c r="H2002" s="137"/>
      <c r="I2002" s="137"/>
      <c r="J2002" s="137"/>
      <c r="K2002" s="137"/>
      <c r="L2002" s="137"/>
      <c r="M2002" s="137"/>
      <c r="N2002" s="137"/>
      <c r="O2002" s="137"/>
      <c r="P2002" s="137"/>
      <c r="Q2002" s="137"/>
      <c r="R2002" s="137"/>
      <c r="S2002" s="137"/>
      <c r="T2002" s="137"/>
      <c r="U2002" s="137"/>
      <c r="V2002" s="137"/>
      <c r="W2002" s="137"/>
      <c r="X2002" s="137"/>
      <c r="Y2002" s="137"/>
      <c r="Z2002" s="137"/>
      <c r="AA2002" s="137"/>
      <c r="AB2002" s="137"/>
    </row>
    <row r="2003" s="139" customFormat="1" spans="1:28">
      <c r="A2003" s="137"/>
      <c r="B2003" s="137"/>
      <c r="C2003" s="137"/>
      <c r="D2003" s="137"/>
      <c r="E2003" s="137"/>
      <c r="F2003" s="137"/>
      <c r="G2003" s="137"/>
      <c r="H2003" s="137"/>
      <c r="I2003" s="137"/>
      <c r="J2003" s="137"/>
      <c r="K2003" s="137"/>
      <c r="L2003" s="137"/>
      <c r="M2003" s="137"/>
      <c r="N2003" s="137"/>
      <c r="O2003" s="137"/>
      <c r="P2003" s="137"/>
      <c r="Q2003" s="137"/>
      <c r="R2003" s="137"/>
      <c r="S2003" s="137"/>
      <c r="T2003" s="137"/>
      <c r="U2003" s="137"/>
      <c r="V2003" s="137"/>
      <c r="W2003" s="137"/>
      <c r="X2003" s="137"/>
      <c r="Y2003" s="137"/>
      <c r="Z2003" s="137"/>
      <c r="AA2003" s="137"/>
      <c r="AB2003" s="137"/>
    </row>
    <row r="2004" s="139" customFormat="1" spans="1:28">
      <c r="A2004" s="137"/>
      <c r="B2004" s="137"/>
      <c r="C2004" s="137"/>
      <c r="D2004" s="137"/>
      <c r="E2004" s="137"/>
      <c r="F2004" s="137"/>
      <c r="G2004" s="137"/>
      <c r="H2004" s="137"/>
      <c r="I2004" s="137"/>
      <c r="J2004" s="137"/>
      <c r="K2004" s="137"/>
      <c r="L2004" s="137"/>
      <c r="M2004" s="137"/>
      <c r="N2004" s="137"/>
      <c r="O2004" s="137"/>
      <c r="P2004" s="137"/>
      <c r="Q2004" s="137"/>
      <c r="R2004" s="137"/>
      <c r="S2004" s="137"/>
      <c r="T2004" s="137"/>
      <c r="U2004" s="137"/>
      <c r="V2004" s="137"/>
      <c r="W2004" s="137"/>
      <c r="X2004" s="137"/>
      <c r="Y2004" s="137"/>
      <c r="Z2004" s="137"/>
      <c r="AA2004" s="137"/>
      <c r="AB2004" s="137"/>
    </row>
    <row r="2005" s="139" customFormat="1" spans="1:28">
      <c r="A2005" s="137"/>
      <c r="B2005" s="137"/>
      <c r="C2005" s="137"/>
      <c r="D2005" s="137"/>
      <c r="E2005" s="137"/>
      <c r="F2005" s="137"/>
      <c r="G2005" s="137"/>
      <c r="H2005" s="137"/>
      <c r="I2005" s="137"/>
      <c r="J2005" s="137"/>
      <c r="K2005" s="137"/>
      <c r="L2005" s="137"/>
      <c r="M2005" s="137"/>
      <c r="N2005" s="137"/>
      <c r="O2005" s="137"/>
      <c r="P2005" s="137"/>
      <c r="Q2005" s="137"/>
      <c r="R2005" s="137"/>
      <c r="S2005" s="137"/>
      <c r="T2005" s="137"/>
      <c r="U2005" s="137"/>
      <c r="V2005" s="137"/>
      <c r="W2005" s="137"/>
      <c r="X2005" s="137"/>
      <c r="Y2005" s="137"/>
      <c r="Z2005" s="137"/>
      <c r="AA2005" s="137"/>
      <c r="AB2005" s="137"/>
    </row>
    <row r="2006" s="139" customFormat="1" spans="1:28">
      <c r="A2006" s="137"/>
      <c r="B2006" s="137"/>
      <c r="C2006" s="137"/>
      <c r="D2006" s="137"/>
      <c r="E2006" s="137"/>
      <c r="F2006" s="137"/>
      <c r="G2006" s="137"/>
      <c r="H2006" s="137"/>
      <c r="I2006" s="137"/>
      <c r="J2006" s="137"/>
      <c r="K2006" s="137"/>
      <c r="L2006" s="137"/>
      <c r="M2006" s="137"/>
      <c r="N2006" s="137"/>
      <c r="O2006" s="137"/>
      <c r="P2006" s="137"/>
      <c r="Q2006" s="137"/>
      <c r="R2006" s="137"/>
      <c r="S2006" s="137"/>
      <c r="T2006" s="137"/>
      <c r="U2006" s="137"/>
      <c r="V2006" s="137"/>
      <c r="W2006" s="137"/>
      <c r="X2006" s="137"/>
      <c r="Y2006" s="137"/>
      <c r="Z2006" s="137"/>
      <c r="AA2006" s="137"/>
      <c r="AB2006" s="137"/>
    </row>
    <row r="2007" s="139" customFormat="1" spans="1:28">
      <c r="A2007" s="137"/>
      <c r="B2007" s="137"/>
      <c r="C2007" s="137"/>
      <c r="D2007" s="137"/>
      <c r="E2007" s="137"/>
      <c r="F2007" s="137"/>
      <c r="G2007" s="137"/>
      <c r="H2007" s="137"/>
      <c r="I2007" s="137"/>
      <c r="J2007" s="137"/>
      <c r="K2007" s="137"/>
      <c r="L2007" s="137"/>
      <c r="M2007" s="137"/>
      <c r="N2007" s="137"/>
      <c r="O2007" s="137"/>
      <c r="P2007" s="137"/>
      <c r="Q2007" s="137"/>
      <c r="R2007" s="137"/>
      <c r="S2007" s="137"/>
      <c r="T2007" s="137"/>
      <c r="U2007" s="137"/>
      <c r="V2007" s="137"/>
      <c r="W2007" s="137"/>
      <c r="X2007" s="137"/>
      <c r="Y2007" s="137"/>
      <c r="Z2007" s="137"/>
      <c r="AA2007" s="137"/>
      <c r="AB2007" s="137"/>
    </row>
    <row r="2008" s="139" customFormat="1" spans="1:28">
      <c r="A2008" s="137"/>
      <c r="B2008" s="137"/>
      <c r="C2008" s="137"/>
      <c r="D2008" s="137"/>
      <c r="E2008" s="137"/>
      <c r="F2008" s="137"/>
      <c r="G2008" s="137"/>
      <c r="H2008" s="137"/>
      <c r="I2008" s="137"/>
      <c r="J2008" s="137"/>
      <c r="K2008" s="137"/>
      <c r="L2008" s="137"/>
      <c r="M2008" s="137"/>
      <c r="N2008" s="137"/>
      <c r="O2008" s="137"/>
      <c r="P2008" s="137"/>
      <c r="Q2008" s="137"/>
      <c r="R2008" s="137"/>
      <c r="S2008" s="137"/>
      <c r="T2008" s="137"/>
      <c r="U2008" s="137"/>
      <c r="V2008" s="137"/>
      <c r="W2008" s="137"/>
      <c r="X2008" s="137"/>
      <c r="Y2008" s="137"/>
      <c r="Z2008" s="137"/>
      <c r="AA2008" s="137"/>
      <c r="AB2008" s="137"/>
    </row>
    <row r="2009" s="139" customFormat="1" spans="1:28">
      <c r="A2009" s="137"/>
      <c r="B2009" s="137"/>
      <c r="C2009" s="137"/>
      <c r="D2009" s="137"/>
      <c r="E2009" s="137"/>
      <c r="F2009" s="137"/>
      <c r="G2009" s="137"/>
      <c r="H2009" s="137"/>
      <c r="I2009" s="137"/>
      <c r="J2009" s="137"/>
      <c r="K2009" s="137"/>
      <c r="L2009" s="137"/>
      <c r="M2009" s="137"/>
      <c r="N2009" s="137"/>
      <c r="O2009" s="137"/>
      <c r="P2009" s="137"/>
      <c r="Q2009" s="137"/>
      <c r="R2009" s="137"/>
      <c r="S2009" s="137"/>
      <c r="T2009" s="137"/>
      <c r="U2009" s="137"/>
      <c r="V2009" s="137"/>
      <c r="W2009" s="137"/>
      <c r="X2009" s="137"/>
      <c r="Y2009" s="137"/>
      <c r="Z2009" s="137"/>
      <c r="AA2009" s="137"/>
      <c r="AB2009" s="137"/>
    </row>
    <row r="2010" s="139" customFormat="1" spans="1:28">
      <c r="A2010" s="137"/>
      <c r="B2010" s="137"/>
      <c r="C2010" s="137"/>
      <c r="D2010" s="137"/>
      <c r="E2010" s="137"/>
      <c r="F2010" s="137"/>
      <c r="G2010" s="137"/>
      <c r="H2010" s="137"/>
      <c r="I2010" s="137"/>
      <c r="J2010" s="137"/>
      <c r="K2010" s="137"/>
      <c r="L2010" s="137"/>
      <c r="M2010" s="137"/>
      <c r="N2010" s="137"/>
      <c r="O2010" s="137"/>
      <c r="P2010" s="137"/>
      <c r="Q2010" s="137"/>
      <c r="R2010" s="137"/>
      <c r="S2010" s="137"/>
      <c r="T2010" s="137"/>
      <c r="U2010" s="137"/>
      <c r="V2010" s="137"/>
      <c r="W2010" s="137"/>
      <c r="X2010" s="137"/>
      <c r="Y2010" s="137"/>
      <c r="Z2010" s="137"/>
      <c r="AA2010" s="137"/>
      <c r="AB2010" s="137"/>
    </row>
    <row r="2011" s="139" customFormat="1" spans="1:28">
      <c r="A2011" s="137"/>
      <c r="B2011" s="137"/>
      <c r="C2011" s="137"/>
      <c r="D2011" s="137"/>
      <c r="E2011" s="137"/>
      <c r="F2011" s="137"/>
      <c r="G2011" s="137"/>
      <c r="H2011" s="137"/>
      <c r="I2011" s="137"/>
      <c r="J2011" s="137"/>
      <c r="K2011" s="137"/>
      <c r="L2011" s="137"/>
      <c r="M2011" s="137"/>
      <c r="N2011" s="137"/>
      <c r="O2011" s="137"/>
      <c r="P2011" s="137"/>
      <c r="Q2011" s="137"/>
      <c r="R2011" s="137"/>
      <c r="S2011" s="137"/>
      <c r="T2011" s="137"/>
      <c r="U2011" s="137"/>
      <c r="V2011" s="137"/>
      <c r="W2011" s="137"/>
      <c r="X2011" s="137"/>
      <c r="Y2011" s="137"/>
      <c r="Z2011" s="137"/>
      <c r="AA2011" s="137"/>
      <c r="AB2011" s="137"/>
    </row>
    <row r="2012" s="139" customFormat="1" spans="1:28">
      <c r="A2012" s="137"/>
      <c r="B2012" s="137"/>
      <c r="C2012" s="137"/>
      <c r="D2012" s="137"/>
      <c r="E2012" s="137"/>
      <c r="F2012" s="137"/>
      <c r="G2012" s="137"/>
      <c r="H2012" s="137"/>
      <c r="I2012" s="137"/>
      <c r="J2012" s="137"/>
      <c r="K2012" s="137"/>
      <c r="L2012" s="137"/>
      <c r="M2012" s="137"/>
      <c r="N2012" s="137"/>
      <c r="O2012" s="137"/>
      <c r="P2012" s="137"/>
      <c r="Q2012" s="137"/>
      <c r="R2012" s="137"/>
      <c r="S2012" s="137"/>
      <c r="T2012" s="137"/>
      <c r="U2012" s="137"/>
      <c r="V2012" s="137"/>
      <c r="W2012" s="137"/>
      <c r="X2012" s="137"/>
      <c r="Y2012" s="137"/>
      <c r="Z2012" s="137"/>
      <c r="AA2012" s="137"/>
      <c r="AB2012" s="137"/>
    </row>
    <row r="2013" s="139" customFormat="1" spans="1:28">
      <c r="A2013" s="137"/>
      <c r="B2013" s="137"/>
      <c r="C2013" s="137"/>
      <c r="D2013" s="137"/>
      <c r="E2013" s="137"/>
      <c r="F2013" s="137"/>
      <c r="G2013" s="137"/>
      <c r="H2013" s="137"/>
      <c r="I2013" s="137"/>
      <c r="J2013" s="137"/>
      <c r="K2013" s="137"/>
      <c r="L2013" s="137"/>
      <c r="M2013" s="137"/>
      <c r="N2013" s="137"/>
      <c r="O2013" s="137"/>
      <c r="P2013" s="137"/>
      <c r="Q2013" s="137"/>
      <c r="R2013" s="137"/>
      <c r="S2013" s="137"/>
      <c r="T2013" s="137"/>
      <c r="U2013" s="137"/>
      <c r="V2013" s="137"/>
      <c r="W2013" s="137"/>
      <c r="X2013" s="137"/>
      <c r="Y2013" s="137"/>
      <c r="Z2013" s="137"/>
      <c r="AA2013" s="137"/>
      <c r="AB2013" s="137"/>
    </row>
    <row r="2014" s="139" customFormat="1" spans="1:28">
      <c r="A2014" s="137"/>
      <c r="B2014" s="137"/>
      <c r="C2014" s="137"/>
      <c r="D2014" s="137"/>
      <c r="E2014" s="137"/>
      <c r="F2014" s="137"/>
      <c r="G2014" s="137"/>
      <c r="H2014" s="137"/>
      <c r="I2014" s="137"/>
      <c r="J2014" s="137"/>
      <c r="K2014" s="137"/>
      <c r="L2014" s="137"/>
      <c r="M2014" s="137"/>
      <c r="N2014" s="137"/>
      <c r="O2014" s="137"/>
      <c r="P2014" s="137"/>
      <c r="Q2014" s="137"/>
      <c r="R2014" s="137"/>
      <c r="S2014" s="137"/>
      <c r="T2014" s="137"/>
      <c r="U2014" s="137"/>
      <c r="V2014" s="137"/>
      <c r="W2014" s="137"/>
      <c r="X2014" s="137"/>
      <c r="Y2014" s="137"/>
      <c r="Z2014" s="137"/>
      <c r="AA2014" s="137"/>
      <c r="AB2014" s="137"/>
    </row>
    <row r="2015" s="139" customFormat="1" spans="1:28">
      <c r="A2015" s="137"/>
      <c r="B2015" s="137"/>
      <c r="C2015" s="137"/>
      <c r="D2015" s="137"/>
      <c r="E2015" s="137"/>
      <c r="F2015" s="137"/>
      <c r="G2015" s="137"/>
      <c r="H2015" s="137"/>
      <c r="I2015" s="137"/>
      <c r="J2015" s="137"/>
      <c r="K2015" s="137"/>
      <c r="L2015" s="137"/>
      <c r="M2015" s="137"/>
      <c r="N2015" s="137"/>
      <c r="O2015" s="137"/>
      <c r="P2015" s="137"/>
      <c r="Q2015" s="137"/>
      <c r="R2015" s="137"/>
      <c r="S2015" s="137"/>
      <c r="T2015" s="137"/>
      <c r="U2015" s="137"/>
      <c r="V2015" s="137"/>
      <c r="W2015" s="137"/>
      <c r="X2015" s="137"/>
      <c r="Y2015" s="137"/>
      <c r="Z2015" s="137"/>
      <c r="AA2015" s="137"/>
      <c r="AB2015" s="137"/>
    </row>
    <row r="2016" s="139" customFormat="1" spans="1:28">
      <c r="A2016" s="137"/>
      <c r="B2016" s="137"/>
      <c r="C2016" s="137"/>
      <c r="D2016" s="137"/>
      <c r="E2016" s="137"/>
      <c r="F2016" s="137"/>
      <c r="G2016" s="137"/>
      <c r="H2016" s="137"/>
      <c r="I2016" s="137"/>
      <c r="J2016" s="137"/>
      <c r="K2016" s="137"/>
      <c r="L2016" s="137"/>
      <c r="M2016" s="137"/>
      <c r="N2016" s="137"/>
      <c r="O2016" s="137"/>
      <c r="P2016" s="137"/>
      <c r="Q2016" s="137"/>
      <c r="R2016" s="137"/>
      <c r="S2016" s="137"/>
      <c r="T2016" s="137"/>
      <c r="U2016" s="137"/>
      <c r="V2016" s="137"/>
      <c r="W2016" s="137"/>
      <c r="X2016" s="137"/>
      <c r="Y2016" s="137"/>
      <c r="Z2016" s="137"/>
      <c r="AA2016" s="137"/>
      <c r="AB2016" s="137"/>
    </row>
    <row r="2017" s="139" customFormat="1" spans="1:28">
      <c r="A2017" s="137"/>
      <c r="B2017" s="137"/>
      <c r="C2017" s="137"/>
      <c r="D2017" s="137"/>
      <c r="E2017" s="137"/>
      <c r="F2017" s="137"/>
      <c r="G2017" s="137"/>
      <c r="H2017" s="137"/>
      <c r="I2017" s="137"/>
      <c r="J2017" s="137"/>
      <c r="K2017" s="137"/>
      <c r="L2017" s="137"/>
      <c r="M2017" s="137"/>
      <c r="N2017" s="137"/>
      <c r="O2017" s="137"/>
      <c r="P2017" s="137"/>
      <c r="Q2017" s="137"/>
      <c r="R2017" s="137"/>
      <c r="S2017" s="137"/>
      <c r="T2017" s="137"/>
      <c r="U2017" s="137"/>
      <c r="V2017" s="137"/>
      <c r="W2017" s="137"/>
      <c r="X2017" s="137"/>
      <c r="Y2017" s="137"/>
      <c r="Z2017" s="137"/>
      <c r="AA2017" s="137"/>
      <c r="AB2017" s="137"/>
    </row>
    <row r="2018" s="139" customFormat="1" spans="1:28">
      <c r="A2018" s="137"/>
      <c r="B2018" s="137"/>
      <c r="C2018" s="137"/>
      <c r="D2018" s="137"/>
      <c r="E2018" s="137"/>
      <c r="F2018" s="137"/>
      <c r="G2018" s="137"/>
      <c r="H2018" s="137"/>
      <c r="I2018" s="137"/>
      <c r="J2018" s="137"/>
      <c r="K2018" s="137"/>
      <c r="L2018" s="137"/>
      <c r="M2018" s="137"/>
      <c r="N2018" s="137"/>
      <c r="O2018" s="137"/>
      <c r="P2018" s="137"/>
      <c r="Q2018" s="137"/>
      <c r="R2018" s="137"/>
      <c r="S2018" s="137"/>
      <c r="T2018" s="137"/>
      <c r="U2018" s="137"/>
      <c r="V2018" s="137"/>
      <c r="W2018" s="137"/>
      <c r="X2018" s="137"/>
      <c r="Y2018" s="137"/>
      <c r="Z2018" s="137"/>
      <c r="AA2018" s="137"/>
      <c r="AB2018" s="137"/>
    </row>
    <row r="2019" s="139" customFormat="1" spans="1:28">
      <c r="A2019" s="137"/>
      <c r="B2019" s="137"/>
      <c r="C2019" s="137"/>
      <c r="D2019" s="137"/>
      <c r="E2019" s="137"/>
      <c r="F2019" s="137"/>
      <c r="G2019" s="137"/>
      <c r="H2019" s="137"/>
      <c r="I2019" s="137"/>
      <c r="J2019" s="137"/>
      <c r="K2019" s="137"/>
      <c r="L2019" s="137"/>
      <c r="M2019" s="137"/>
      <c r="N2019" s="137"/>
      <c r="O2019" s="137"/>
      <c r="P2019" s="137"/>
      <c r="Q2019" s="137"/>
      <c r="R2019" s="137"/>
      <c r="S2019" s="137"/>
      <c r="T2019" s="137"/>
      <c r="U2019" s="137"/>
      <c r="V2019" s="137"/>
      <c r="W2019" s="137"/>
      <c r="X2019" s="137"/>
      <c r="Y2019" s="137"/>
      <c r="Z2019" s="137"/>
      <c r="AA2019" s="137"/>
      <c r="AB2019" s="137"/>
    </row>
    <row r="2020" s="139" customFormat="1" spans="1:28">
      <c r="A2020" s="137"/>
      <c r="B2020" s="137"/>
      <c r="C2020" s="137"/>
      <c r="D2020" s="137"/>
      <c r="E2020" s="137"/>
      <c r="F2020" s="137"/>
      <c r="G2020" s="137"/>
      <c r="H2020" s="137"/>
      <c r="I2020" s="137"/>
      <c r="J2020" s="137"/>
      <c r="K2020" s="137"/>
      <c r="L2020" s="137"/>
      <c r="M2020" s="137"/>
      <c r="N2020" s="137"/>
      <c r="O2020" s="137"/>
      <c r="P2020" s="137"/>
      <c r="Q2020" s="137"/>
      <c r="R2020" s="137"/>
      <c r="S2020" s="137"/>
      <c r="T2020" s="137"/>
      <c r="U2020" s="137"/>
      <c r="V2020" s="137"/>
      <c r="W2020" s="137"/>
      <c r="X2020" s="137"/>
      <c r="Y2020" s="137"/>
      <c r="Z2020" s="137"/>
      <c r="AA2020" s="137"/>
      <c r="AB2020" s="137"/>
    </row>
    <row r="2021" s="139" customFormat="1" spans="1:28">
      <c r="A2021" s="137"/>
      <c r="B2021" s="137"/>
      <c r="C2021" s="137"/>
      <c r="D2021" s="137"/>
      <c r="E2021" s="137"/>
      <c r="F2021" s="137"/>
      <c r="G2021" s="137"/>
      <c r="H2021" s="137"/>
      <c r="I2021" s="137"/>
      <c r="J2021" s="137"/>
      <c r="K2021" s="137"/>
      <c r="L2021" s="137"/>
      <c r="M2021" s="137"/>
      <c r="N2021" s="137"/>
      <c r="O2021" s="137"/>
      <c r="P2021" s="137"/>
      <c r="Q2021" s="137"/>
      <c r="R2021" s="137"/>
      <c r="S2021" s="137"/>
      <c r="T2021" s="137"/>
      <c r="U2021" s="137"/>
      <c r="V2021" s="137"/>
      <c r="W2021" s="137"/>
      <c r="X2021" s="137"/>
      <c r="Y2021" s="137"/>
      <c r="Z2021" s="137"/>
      <c r="AA2021" s="137"/>
      <c r="AB2021" s="137"/>
    </row>
    <row r="2022" s="139" customFormat="1" spans="1:28">
      <c r="A2022" s="137"/>
      <c r="B2022" s="137"/>
      <c r="C2022" s="137"/>
      <c r="D2022" s="137"/>
      <c r="E2022" s="137"/>
      <c r="F2022" s="137"/>
      <c r="G2022" s="137"/>
      <c r="H2022" s="137"/>
      <c r="I2022" s="137"/>
      <c r="J2022" s="137"/>
      <c r="K2022" s="137"/>
      <c r="L2022" s="137"/>
      <c r="M2022" s="137"/>
      <c r="N2022" s="137"/>
      <c r="O2022" s="137"/>
      <c r="P2022" s="137"/>
      <c r="Q2022" s="137"/>
      <c r="R2022" s="137"/>
      <c r="S2022" s="137"/>
      <c r="T2022" s="137"/>
      <c r="U2022" s="137"/>
      <c r="V2022" s="137"/>
      <c r="W2022" s="137"/>
      <c r="X2022" s="137"/>
      <c r="Y2022" s="137"/>
      <c r="Z2022" s="137"/>
      <c r="AA2022" s="137"/>
      <c r="AB2022" s="137"/>
    </row>
    <row r="2023" s="139" customFormat="1" spans="1:28">
      <c r="A2023" s="137"/>
      <c r="B2023" s="137"/>
      <c r="C2023" s="137"/>
      <c r="D2023" s="137"/>
      <c r="E2023" s="137"/>
      <c r="F2023" s="137"/>
      <c r="G2023" s="137"/>
      <c r="H2023" s="137"/>
      <c r="I2023" s="137"/>
      <c r="J2023" s="137"/>
      <c r="K2023" s="137"/>
      <c r="L2023" s="137"/>
      <c r="M2023" s="137"/>
      <c r="N2023" s="137"/>
      <c r="O2023" s="137"/>
      <c r="P2023" s="137"/>
      <c r="Q2023" s="137"/>
      <c r="R2023" s="137"/>
      <c r="S2023" s="137"/>
      <c r="T2023" s="137"/>
      <c r="U2023" s="137"/>
      <c r="V2023" s="137"/>
      <c r="W2023" s="137"/>
      <c r="X2023" s="137"/>
      <c r="Y2023" s="137"/>
      <c r="Z2023" s="137"/>
      <c r="AA2023" s="137"/>
      <c r="AB2023" s="137"/>
    </row>
    <row r="2024" s="139" customFormat="1" spans="1:28">
      <c r="A2024" s="137"/>
      <c r="B2024" s="137"/>
      <c r="C2024" s="137"/>
      <c r="D2024" s="137"/>
      <c r="E2024" s="137"/>
      <c r="F2024" s="137"/>
      <c r="G2024" s="137"/>
      <c r="H2024" s="137"/>
      <c r="I2024" s="137"/>
      <c r="J2024" s="137"/>
      <c r="K2024" s="137"/>
      <c r="L2024" s="137"/>
      <c r="M2024" s="137"/>
      <c r="N2024" s="137"/>
      <c r="O2024" s="137"/>
      <c r="P2024" s="137"/>
      <c r="Q2024" s="137"/>
      <c r="R2024" s="137"/>
      <c r="S2024" s="137"/>
      <c r="T2024" s="137"/>
      <c r="U2024" s="137"/>
      <c r="V2024" s="137"/>
      <c r="W2024" s="137"/>
      <c r="X2024" s="137"/>
      <c r="Y2024" s="137"/>
      <c r="Z2024" s="137"/>
      <c r="AA2024" s="137"/>
      <c r="AB2024" s="137"/>
    </row>
    <row r="2025" s="139" customFormat="1" spans="1:28">
      <c r="A2025" s="137"/>
      <c r="B2025" s="137"/>
      <c r="C2025" s="137"/>
      <c r="D2025" s="137"/>
      <c r="E2025" s="137"/>
      <c r="F2025" s="137"/>
      <c r="G2025" s="137"/>
      <c r="H2025" s="137"/>
      <c r="I2025" s="137"/>
      <c r="J2025" s="137"/>
      <c r="K2025" s="137"/>
      <c r="L2025" s="137"/>
      <c r="M2025" s="137"/>
      <c r="N2025" s="137"/>
      <c r="O2025" s="137"/>
      <c r="P2025" s="137"/>
      <c r="Q2025" s="137"/>
      <c r="R2025" s="137"/>
      <c r="S2025" s="137"/>
      <c r="T2025" s="137"/>
      <c r="U2025" s="137"/>
      <c r="V2025" s="137"/>
      <c r="W2025" s="137"/>
      <c r="X2025" s="137"/>
      <c r="Y2025" s="137"/>
      <c r="Z2025" s="137"/>
      <c r="AA2025" s="137"/>
      <c r="AB2025" s="137"/>
    </row>
    <row r="2026" s="139" customFormat="1" spans="1:28">
      <c r="A2026" s="137"/>
      <c r="B2026" s="137"/>
      <c r="C2026" s="137"/>
      <c r="D2026" s="137"/>
      <c r="E2026" s="137"/>
      <c r="F2026" s="137"/>
      <c r="G2026" s="137"/>
      <c r="H2026" s="137"/>
      <c r="I2026" s="137"/>
      <c r="J2026" s="137"/>
      <c r="K2026" s="137"/>
      <c r="L2026" s="137"/>
      <c r="M2026" s="137"/>
      <c r="N2026" s="137"/>
      <c r="O2026" s="137"/>
      <c r="P2026" s="137"/>
      <c r="Q2026" s="137"/>
      <c r="R2026" s="137"/>
      <c r="S2026" s="137"/>
      <c r="T2026" s="137"/>
      <c r="U2026" s="137"/>
      <c r="V2026" s="137"/>
      <c r="W2026" s="137"/>
      <c r="X2026" s="137"/>
      <c r="Y2026" s="137"/>
      <c r="Z2026" s="137"/>
      <c r="AA2026" s="137"/>
      <c r="AB2026" s="137"/>
    </row>
    <row r="2027" s="139" customFormat="1" spans="1:28">
      <c r="A2027" s="137"/>
      <c r="B2027" s="137"/>
      <c r="C2027" s="137"/>
      <c r="D2027" s="137"/>
      <c r="E2027" s="137"/>
      <c r="F2027" s="137"/>
      <c r="G2027" s="137"/>
      <c r="H2027" s="137"/>
      <c r="I2027" s="137"/>
      <c r="J2027" s="137"/>
      <c r="K2027" s="137"/>
      <c r="L2027" s="137"/>
      <c r="M2027" s="137"/>
      <c r="N2027" s="137"/>
      <c r="O2027" s="137"/>
      <c r="P2027" s="137"/>
      <c r="Q2027" s="137"/>
      <c r="R2027" s="137"/>
      <c r="S2027" s="137"/>
      <c r="T2027" s="137"/>
      <c r="U2027" s="137"/>
      <c r="V2027" s="137"/>
      <c r="W2027" s="137"/>
      <c r="X2027" s="137"/>
      <c r="Y2027" s="137"/>
      <c r="Z2027" s="137"/>
      <c r="AA2027" s="137"/>
      <c r="AB2027" s="137"/>
    </row>
    <row r="2028" s="139" customFormat="1" spans="1:28">
      <c r="A2028" s="137"/>
      <c r="B2028" s="137"/>
      <c r="C2028" s="137"/>
      <c r="D2028" s="137"/>
      <c r="E2028" s="137"/>
      <c r="F2028" s="137"/>
      <c r="G2028" s="137"/>
      <c r="H2028" s="137"/>
      <c r="I2028" s="137"/>
      <c r="J2028" s="137"/>
      <c r="K2028" s="137"/>
      <c r="L2028" s="137"/>
      <c r="M2028" s="137"/>
      <c r="N2028" s="137"/>
      <c r="O2028" s="137"/>
      <c r="P2028" s="137"/>
      <c r="Q2028" s="137"/>
      <c r="R2028" s="137"/>
      <c r="S2028" s="137"/>
      <c r="T2028" s="137"/>
      <c r="U2028" s="137"/>
      <c r="V2028" s="137"/>
      <c r="W2028" s="137"/>
      <c r="X2028" s="137"/>
      <c r="Y2028" s="137"/>
      <c r="Z2028" s="137"/>
      <c r="AA2028" s="137"/>
      <c r="AB2028" s="137"/>
    </row>
    <row r="2029" s="139" customFormat="1" spans="1:28">
      <c r="A2029" s="137"/>
      <c r="B2029" s="137"/>
      <c r="C2029" s="137"/>
      <c r="D2029" s="137"/>
      <c r="E2029" s="137"/>
      <c r="F2029" s="137"/>
      <c r="G2029" s="137"/>
      <c r="H2029" s="137"/>
      <c r="I2029" s="137"/>
      <c r="J2029" s="137"/>
      <c r="K2029" s="137"/>
      <c r="L2029" s="137"/>
      <c r="M2029" s="137"/>
      <c r="N2029" s="137"/>
      <c r="O2029" s="137"/>
      <c r="P2029" s="137"/>
      <c r="Q2029" s="137"/>
      <c r="R2029" s="137"/>
      <c r="S2029" s="137"/>
      <c r="T2029" s="137"/>
      <c r="U2029" s="137"/>
      <c r="V2029" s="137"/>
      <c r="W2029" s="137"/>
      <c r="X2029" s="137"/>
      <c r="Y2029" s="137"/>
      <c r="Z2029" s="137"/>
      <c r="AA2029" s="137"/>
      <c r="AB2029" s="137"/>
    </row>
    <row r="2030" s="139" customFormat="1" spans="1:28">
      <c r="A2030" s="137"/>
      <c r="B2030" s="137"/>
      <c r="C2030" s="137"/>
      <c r="D2030" s="137"/>
      <c r="E2030" s="137"/>
      <c r="F2030" s="137"/>
      <c r="G2030" s="137"/>
      <c r="H2030" s="137"/>
      <c r="I2030" s="137"/>
      <c r="J2030" s="137"/>
      <c r="K2030" s="137"/>
      <c r="L2030" s="137"/>
      <c r="M2030" s="137"/>
      <c r="N2030" s="137"/>
      <c r="O2030" s="137"/>
      <c r="P2030" s="137"/>
      <c r="Q2030" s="137"/>
      <c r="R2030" s="137"/>
      <c r="S2030" s="137"/>
      <c r="T2030" s="137"/>
      <c r="U2030" s="137"/>
      <c r="V2030" s="137"/>
      <c r="W2030" s="137"/>
      <c r="X2030" s="137"/>
      <c r="Y2030" s="137"/>
      <c r="Z2030" s="137"/>
      <c r="AA2030" s="137"/>
      <c r="AB2030" s="137"/>
    </row>
    <row r="2031" s="139" customFormat="1" spans="1:28">
      <c r="A2031" s="137"/>
      <c r="B2031" s="137"/>
      <c r="C2031" s="137"/>
      <c r="D2031" s="137"/>
      <c r="E2031" s="137"/>
      <c r="F2031" s="137"/>
      <c r="G2031" s="137"/>
      <c r="H2031" s="137"/>
      <c r="I2031" s="137"/>
      <c r="J2031" s="137"/>
      <c r="K2031" s="137"/>
      <c r="L2031" s="137"/>
      <c r="M2031" s="137"/>
      <c r="N2031" s="137"/>
      <c r="O2031" s="137"/>
      <c r="P2031" s="137"/>
      <c r="Q2031" s="137"/>
      <c r="R2031" s="137"/>
      <c r="S2031" s="137"/>
      <c r="T2031" s="137"/>
      <c r="U2031" s="137"/>
      <c r="V2031" s="137"/>
      <c r="W2031" s="137"/>
      <c r="X2031" s="137"/>
      <c r="Y2031" s="137"/>
      <c r="Z2031" s="137"/>
      <c r="AA2031" s="137"/>
      <c r="AB2031" s="137"/>
    </row>
    <row r="2032" s="139" customFormat="1" spans="1:28">
      <c r="A2032" s="137"/>
      <c r="B2032" s="137"/>
      <c r="C2032" s="137"/>
      <c r="D2032" s="137"/>
      <c r="E2032" s="137"/>
      <c r="F2032" s="137"/>
      <c r="G2032" s="137"/>
      <c r="H2032" s="137"/>
      <c r="I2032" s="137"/>
      <c r="J2032" s="137"/>
      <c r="K2032" s="137"/>
      <c r="L2032" s="137"/>
      <c r="M2032" s="137"/>
      <c r="N2032" s="137"/>
      <c r="O2032" s="137"/>
      <c r="P2032" s="137"/>
      <c r="Q2032" s="137"/>
      <c r="R2032" s="137"/>
      <c r="S2032" s="137"/>
      <c r="T2032" s="137"/>
      <c r="U2032" s="137"/>
      <c r="V2032" s="137"/>
      <c r="W2032" s="137"/>
      <c r="X2032" s="137"/>
      <c r="Y2032" s="137"/>
      <c r="Z2032" s="137"/>
      <c r="AA2032" s="137"/>
      <c r="AB2032" s="137"/>
    </row>
    <row r="2033" s="139" customFormat="1" spans="1:28">
      <c r="A2033" s="137"/>
      <c r="B2033" s="137"/>
      <c r="C2033" s="137"/>
      <c r="D2033" s="137"/>
      <c r="E2033" s="137"/>
      <c r="F2033" s="137"/>
      <c r="G2033" s="137"/>
      <c r="H2033" s="137"/>
      <c r="I2033" s="137"/>
      <c r="J2033" s="137"/>
      <c r="K2033" s="137"/>
      <c r="L2033" s="137"/>
      <c r="M2033" s="137"/>
      <c r="N2033" s="137"/>
      <c r="O2033" s="137"/>
      <c r="P2033" s="137"/>
      <c r="Q2033" s="137"/>
      <c r="R2033" s="137"/>
      <c r="S2033" s="137"/>
      <c r="T2033" s="137"/>
      <c r="U2033" s="137"/>
      <c r="V2033" s="137"/>
      <c r="W2033" s="137"/>
      <c r="X2033" s="137"/>
      <c r="Y2033" s="137"/>
      <c r="Z2033" s="137"/>
      <c r="AA2033" s="137"/>
      <c r="AB2033" s="137"/>
    </row>
    <row r="2034" s="139" customFormat="1" spans="1:28">
      <c r="A2034" s="137"/>
      <c r="B2034" s="137"/>
      <c r="C2034" s="137"/>
      <c r="D2034" s="137"/>
      <c r="E2034" s="137"/>
      <c r="F2034" s="137"/>
      <c r="G2034" s="137"/>
      <c r="H2034" s="137"/>
      <c r="I2034" s="137"/>
      <c r="J2034" s="137"/>
      <c r="K2034" s="137"/>
      <c r="L2034" s="137"/>
      <c r="M2034" s="137"/>
      <c r="N2034" s="137"/>
      <c r="O2034" s="137"/>
      <c r="P2034" s="137"/>
      <c r="Q2034" s="137"/>
      <c r="R2034" s="137"/>
      <c r="S2034" s="137"/>
      <c r="T2034" s="137"/>
      <c r="U2034" s="137"/>
      <c r="V2034" s="137"/>
      <c r="W2034" s="137"/>
      <c r="X2034" s="137"/>
      <c r="Y2034" s="137"/>
      <c r="Z2034" s="137"/>
      <c r="AA2034" s="137"/>
      <c r="AB2034" s="137"/>
    </row>
    <row r="2035" s="139" customFormat="1" spans="1:28">
      <c r="A2035" s="137"/>
      <c r="B2035" s="137"/>
      <c r="C2035" s="137"/>
      <c r="D2035" s="137"/>
      <c r="E2035" s="137"/>
      <c r="F2035" s="137"/>
      <c r="G2035" s="137"/>
      <c r="H2035" s="137"/>
      <c r="I2035" s="137"/>
      <c r="J2035" s="137"/>
      <c r="K2035" s="137"/>
      <c r="L2035" s="137"/>
      <c r="M2035" s="137"/>
      <c r="N2035" s="137"/>
      <c r="O2035" s="137"/>
      <c r="P2035" s="137"/>
      <c r="Q2035" s="137"/>
      <c r="R2035" s="137"/>
      <c r="S2035" s="137"/>
      <c r="T2035" s="137"/>
      <c r="U2035" s="137"/>
      <c r="V2035" s="137"/>
      <c r="W2035" s="137"/>
      <c r="X2035" s="137"/>
      <c r="Y2035" s="137"/>
      <c r="Z2035" s="137"/>
      <c r="AA2035" s="137"/>
      <c r="AB2035" s="137"/>
    </row>
    <row r="2036" s="139" customFormat="1" spans="1:28">
      <c r="A2036" s="137"/>
      <c r="B2036" s="137"/>
      <c r="C2036" s="137"/>
      <c r="D2036" s="137"/>
      <c r="E2036" s="137"/>
      <c r="F2036" s="137"/>
      <c r="G2036" s="137"/>
      <c r="H2036" s="137"/>
      <c r="I2036" s="137"/>
      <c r="J2036" s="137"/>
      <c r="K2036" s="137"/>
      <c r="L2036" s="137"/>
      <c r="M2036" s="137"/>
      <c r="N2036" s="137"/>
      <c r="O2036" s="137"/>
      <c r="P2036" s="137"/>
      <c r="Q2036" s="137"/>
      <c r="R2036" s="137"/>
      <c r="S2036" s="137"/>
      <c r="T2036" s="137"/>
      <c r="U2036" s="137"/>
      <c r="V2036" s="137"/>
      <c r="W2036" s="137"/>
      <c r="X2036" s="137"/>
      <c r="Y2036" s="137"/>
      <c r="Z2036" s="137"/>
      <c r="AA2036" s="137"/>
      <c r="AB2036" s="137"/>
    </row>
    <row r="2037" s="139" customFormat="1" spans="1:28">
      <c r="A2037" s="137"/>
      <c r="B2037" s="137"/>
      <c r="C2037" s="137"/>
      <c r="D2037" s="137"/>
      <c r="E2037" s="137"/>
      <c r="F2037" s="137"/>
      <c r="G2037" s="137"/>
      <c r="H2037" s="137"/>
      <c r="I2037" s="137"/>
      <c r="J2037" s="137"/>
      <c r="K2037" s="137"/>
      <c r="L2037" s="137"/>
      <c r="M2037" s="137"/>
      <c r="N2037" s="137"/>
      <c r="O2037" s="137"/>
      <c r="P2037" s="137"/>
      <c r="Q2037" s="137"/>
      <c r="R2037" s="137"/>
      <c r="S2037" s="137"/>
      <c r="T2037" s="137"/>
      <c r="U2037" s="137"/>
      <c r="V2037" s="137"/>
      <c r="W2037" s="137"/>
      <c r="X2037" s="137"/>
      <c r="Y2037" s="137"/>
      <c r="Z2037" s="137"/>
      <c r="AA2037" s="137"/>
      <c r="AB2037" s="137"/>
    </row>
    <row r="2038" s="139" customFormat="1" spans="1:28">
      <c r="A2038" s="137"/>
      <c r="B2038" s="137"/>
      <c r="C2038" s="137"/>
      <c r="D2038" s="137"/>
      <c r="E2038" s="137"/>
      <c r="F2038" s="137"/>
      <c r="G2038" s="137"/>
      <c r="H2038" s="137"/>
      <c r="I2038" s="137"/>
      <c r="J2038" s="137"/>
      <c r="K2038" s="137"/>
      <c r="L2038" s="137"/>
      <c r="M2038" s="137"/>
      <c r="N2038" s="137"/>
      <c r="O2038" s="137"/>
      <c r="P2038" s="137"/>
      <c r="Q2038" s="137"/>
      <c r="R2038" s="137"/>
      <c r="S2038" s="137"/>
      <c r="T2038" s="137"/>
      <c r="U2038" s="137"/>
      <c r="V2038" s="137"/>
      <c r="W2038" s="137"/>
      <c r="X2038" s="137"/>
      <c r="Y2038" s="137"/>
      <c r="Z2038" s="137"/>
      <c r="AA2038" s="137"/>
      <c r="AB2038" s="137"/>
    </row>
    <row r="2039" s="139" customFormat="1" spans="1:28">
      <c r="A2039" s="137"/>
      <c r="B2039" s="137"/>
      <c r="C2039" s="137"/>
      <c r="D2039" s="137"/>
      <c r="E2039" s="137"/>
      <c r="F2039" s="137"/>
      <c r="G2039" s="137"/>
      <c r="H2039" s="137"/>
      <c r="I2039" s="137"/>
      <c r="J2039" s="137"/>
      <c r="K2039" s="137"/>
      <c r="L2039" s="137"/>
      <c r="M2039" s="137"/>
      <c r="N2039" s="137"/>
      <c r="O2039" s="137"/>
      <c r="P2039" s="137"/>
      <c r="Q2039" s="137"/>
      <c r="R2039" s="137"/>
      <c r="S2039" s="137"/>
      <c r="T2039" s="137"/>
      <c r="U2039" s="137"/>
      <c r="V2039" s="137"/>
      <c r="W2039" s="137"/>
      <c r="X2039" s="137"/>
      <c r="Y2039" s="137"/>
      <c r="Z2039" s="137"/>
      <c r="AA2039" s="137"/>
      <c r="AB2039" s="137"/>
    </row>
    <row r="2040" s="139" customFormat="1" spans="1:28">
      <c r="A2040" s="137"/>
      <c r="B2040" s="137"/>
      <c r="C2040" s="137"/>
      <c r="D2040" s="137"/>
      <c r="E2040" s="137"/>
      <c r="F2040" s="137"/>
      <c r="G2040" s="137"/>
      <c r="H2040" s="137"/>
      <c r="I2040" s="137"/>
      <c r="J2040" s="137"/>
      <c r="K2040" s="137"/>
      <c r="L2040" s="137"/>
      <c r="M2040" s="137"/>
      <c r="N2040" s="137"/>
      <c r="O2040" s="137"/>
      <c r="P2040" s="137"/>
      <c r="Q2040" s="137"/>
      <c r="R2040" s="137"/>
      <c r="S2040" s="137"/>
      <c r="T2040" s="137"/>
      <c r="U2040" s="137"/>
      <c r="V2040" s="137"/>
      <c r="W2040" s="137"/>
      <c r="X2040" s="137"/>
      <c r="Y2040" s="137"/>
      <c r="Z2040" s="137"/>
      <c r="AA2040" s="137"/>
      <c r="AB2040" s="137"/>
    </row>
    <row r="2041" s="139" customFormat="1" spans="1:28">
      <c r="A2041" s="137"/>
      <c r="B2041" s="137"/>
      <c r="C2041" s="137"/>
      <c r="D2041" s="137"/>
      <c r="E2041" s="137"/>
      <c r="F2041" s="137"/>
      <c r="G2041" s="137"/>
      <c r="H2041" s="137"/>
      <c r="I2041" s="137"/>
      <c r="J2041" s="137"/>
      <c r="K2041" s="137"/>
      <c r="L2041" s="137"/>
      <c r="M2041" s="137"/>
      <c r="N2041" s="137"/>
      <c r="O2041" s="137"/>
      <c r="P2041" s="137"/>
      <c r="Q2041" s="137"/>
      <c r="R2041" s="137"/>
      <c r="S2041" s="137"/>
      <c r="T2041" s="137"/>
      <c r="U2041" s="137"/>
      <c r="V2041" s="137"/>
      <c r="W2041" s="137"/>
      <c r="X2041" s="137"/>
      <c r="Y2041" s="137"/>
      <c r="Z2041" s="137"/>
      <c r="AA2041" s="137"/>
      <c r="AB2041" s="137"/>
    </row>
    <row r="2042" s="139" customFormat="1" spans="1:28">
      <c r="A2042" s="137"/>
      <c r="B2042" s="137"/>
      <c r="C2042" s="137"/>
      <c r="D2042" s="137"/>
      <c r="E2042" s="137"/>
      <c r="F2042" s="137"/>
      <c r="G2042" s="137"/>
      <c r="H2042" s="137"/>
      <c r="I2042" s="137"/>
      <c r="J2042" s="137"/>
      <c r="K2042" s="137"/>
      <c r="L2042" s="137"/>
      <c r="M2042" s="137"/>
      <c r="N2042" s="137"/>
      <c r="O2042" s="137"/>
      <c r="P2042" s="137"/>
      <c r="Q2042" s="137"/>
      <c r="R2042" s="137"/>
      <c r="S2042" s="137"/>
      <c r="T2042" s="137"/>
      <c r="U2042" s="137"/>
      <c r="V2042" s="137"/>
      <c r="W2042" s="137"/>
      <c r="X2042" s="137"/>
      <c r="Y2042" s="137"/>
      <c r="Z2042" s="137"/>
      <c r="AA2042" s="137"/>
      <c r="AB2042" s="137"/>
    </row>
    <row r="2043" s="139" customFormat="1" spans="1:28">
      <c r="A2043" s="137"/>
      <c r="B2043" s="137"/>
      <c r="C2043" s="137"/>
      <c r="D2043" s="137"/>
      <c r="E2043" s="137"/>
      <c r="F2043" s="137"/>
      <c r="G2043" s="137"/>
      <c r="H2043" s="137"/>
      <c r="I2043" s="137"/>
      <c r="J2043" s="137"/>
      <c r="K2043" s="137"/>
      <c r="L2043" s="137"/>
      <c r="M2043" s="137"/>
      <c r="N2043" s="137"/>
      <c r="O2043" s="137"/>
      <c r="P2043" s="137"/>
      <c r="Q2043" s="137"/>
      <c r="R2043" s="137"/>
      <c r="S2043" s="137"/>
      <c r="T2043" s="137"/>
      <c r="U2043" s="137"/>
      <c r="V2043" s="137"/>
      <c r="W2043" s="137"/>
      <c r="X2043" s="137"/>
      <c r="Y2043" s="137"/>
      <c r="Z2043" s="137"/>
      <c r="AA2043" s="137"/>
      <c r="AB2043" s="137"/>
    </row>
    <row r="2044" s="139" customFormat="1" spans="1:28">
      <c r="A2044" s="137"/>
      <c r="B2044" s="137"/>
      <c r="C2044" s="137"/>
      <c r="D2044" s="137"/>
      <c r="E2044" s="137"/>
      <c r="F2044" s="137"/>
      <c r="G2044" s="137"/>
      <c r="H2044" s="137"/>
      <c r="I2044" s="137"/>
      <c r="J2044" s="137"/>
      <c r="K2044" s="137"/>
      <c r="L2044" s="137"/>
      <c r="M2044" s="137"/>
      <c r="N2044" s="137"/>
      <c r="O2044" s="137"/>
      <c r="P2044" s="137"/>
      <c r="Q2044" s="137"/>
      <c r="R2044" s="137"/>
      <c r="S2044" s="137"/>
      <c r="T2044" s="137"/>
      <c r="U2044" s="137"/>
      <c r="V2044" s="137"/>
      <c r="W2044" s="137"/>
      <c r="X2044" s="137"/>
      <c r="Y2044" s="137"/>
      <c r="Z2044" s="137"/>
      <c r="AA2044" s="137"/>
      <c r="AB2044" s="137"/>
    </row>
    <row r="2045" s="139" customFormat="1" spans="1:28">
      <c r="A2045" s="137"/>
      <c r="B2045" s="137"/>
      <c r="C2045" s="137"/>
      <c r="D2045" s="137"/>
      <c r="E2045" s="137"/>
      <c r="F2045" s="137"/>
      <c r="G2045" s="137"/>
      <c r="H2045" s="137"/>
      <c r="I2045" s="137"/>
      <c r="J2045" s="137"/>
      <c r="K2045" s="137"/>
      <c r="L2045" s="137"/>
      <c r="M2045" s="137"/>
      <c r="N2045" s="137"/>
      <c r="O2045" s="137"/>
      <c r="P2045" s="137"/>
      <c r="Q2045" s="137"/>
      <c r="R2045" s="137"/>
      <c r="S2045" s="137"/>
      <c r="T2045" s="137"/>
      <c r="U2045" s="137"/>
      <c r="V2045" s="137"/>
      <c r="W2045" s="137"/>
      <c r="X2045" s="137"/>
      <c r="Y2045" s="137"/>
      <c r="Z2045" s="137"/>
      <c r="AA2045" s="137"/>
      <c r="AB2045" s="137"/>
    </row>
    <row r="2046" s="139" customFormat="1" spans="1:28">
      <c r="A2046" s="137"/>
      <c r="B2046" s="137"/>
      <c r="C2046" s="137"/>
      <c r="D2046" s="137"/>
      <c r="E2046" s="137"/>
      <c r="F2046" s="137"/>
      <c r="G2046" s="137"/>
      <c r="H2046" s="137"/>
      <c r="I2046" s="137"/>
      <c r="J2046" s="137"/>
      <c r="K2046" s="137"/>
      <c r="L2046" s="137"/>
      <c r="M2046" s="137"/>
      <c r="N2046" s="137"/>
      <c r="O2046" s="137"/>
      <c r="P2046" s="137"/>
      <c r="Q2046" s="137"/>
      <c r="R2046" s="137"/>
      <c r="S2046" s="137"/>
      <c r="T2046" s="137"/>
      <c r="U2046" s="137"/>
      <c r="V2046" s="137"/>
      <c r="W2046" s="137"/>
      <c r="X2046" s="137"/>
      <c r="Y2046" s="137"/>
      <c r="Z2046" s="137"/>
      <c r="AA2046" s="137"/>
      <c r="AB2046" s="137"/>
    </row>
    <row r="2047" s="139" customFormat="1" spans="1:28">
      <c r="A2047" s="137"/>
      <c r="B2047" s="137"/>
      <c r="C2047" s="137"/>
      <c r="D2047" s="137"/>
      <c r="E2047" s="137"/>
      <c r="F2047" s="137"/>
      <c r="G2047" s="137"/>
      <c r="H2047" s="137"/>
      <c r="I2047" s="137"/>
      <c r="J2047" s="137"/>
      <c r="K2047" s="137"/>
      <c r="L2047" s="137"/>
      <c r="M2047" s="137"/>
      <c r="N2047" s="137"/>
      <c r="O2047" s="137"/>
      <c r="P2047" s="137"/>
      <c r="Q2047" s="137"/>
      <c r="R2047" s="137"/>
      <c r="S2047" s="137"/>
      <c r="T2047" s="137"/>
      <c r="U2047" s="137"/>
      <c r="V2047" s="137"/>
      <c r="W2047" s="137"/>
      <c r="X2047" s="137"/>
      <c r="Y2047" s="137"/>
      <c r="Z2047" s="137"/>
      <c r="AA2047" s="137"/>
      <c r="AB2047" s="137"/>
    </row>
    <row r="2048" s="139" customFormat="1" spans="1:28">
      <c r="A2048" s="137"/>
      <c r="B2048" s="137"/>
      <c r="C2048" s="137"/>
      <c r="D2048" s="137"/>
      <c r="E2048" s="137"/>
      <c r="F2048" s="137"/>
      <c r="G2048" s="137"/>
      <c r="H2048" s="137"/>
      <c r="I2048" s="137"/>
      <c r="J2048" s="137"/>
      <c r="K2048" s="137"/>
      <c r="L2048" s="137"/>
      <c r="M2048" s="137"/>
      <c r="N2048" s="137"/>
      <c r="O2048" s="137"/>
      <c r="P2048" s="137"/>
      <c r="Q2048" s="137"/>
      <c r="R2048" s="137"/>
      <c r="S2048" s="137"/>
      <c r="T2048" s="137"/>
      <c r="U2048" s="137"/>
      <c r="V2048" s="137"/>
      <c r="W2048" s="137"/>
      <c r="X2048" s="137"/>
      <c r="Y2048" s="137"/>
      <c r="Z2048" s="137"/>
      <c r="AA2048" s="137"/>
      <c r="AB2048" s="137"/>
    </row>
    <row r="2049" s="139" customFormat="1" spans="1:28">
      <c r="A2049" s="137"/>
      <c r="B2049" s="137"/>
      <c r="C2049" s="137"/>
      <c r="D2049" s="137"/>
      <c r="E2049" s="137"/>
      <c r="F2049" s="137"/>
      <c r="G2049" s="137"/>
      <c r="H2049" s="137"/>
      <c r="I2049" s="137"/>
      <c r="J2049" s="137"/>
      <c r="K2049" s="137"/>
      <c r="L2049" s="137"/>
      <c r="M2049" s="137"/>
      <c r="N2049" s="137"/>
      <c r="O2049" s="137"/>
      <c r="P2049" s="137"/>
      <c r="Q2049" s="137"/>
      <c r="R2049" s="137"/>
      <c r="S2049" s="137"/>
      <c r="T2049" s="137"/>
      <c r="U2049" s="137"/>
      <c r="V2049" s="137"/>
      <c r="W2049" s="137"/>
      <c r="X2049" s="137"/>
      <c r="Y2049" s="137"/>
      <c r="Z2049" s="137"/>
      <c r="AA2049" s="137"/>
      <c r="AB2049" s="137"/>
    </row>
    <row r="2050" s="139" customFormat="1" spans="1:28">
      <c r="A2050" s="137"/>
      <c r="B2050" s="137"/>
      <c r="C2050" s="137"/>
      <c r="D2050" s="137"/>
      <c r="E2050" s="137"/>
      <c r="F2050" s="137"/>
      <c r="G2050" s="137"/>
      <c r="H2050" s="137"/>
      <c r="I2050" s="137"/>
      <c r="J2050" s="137"/>
      <c r="K2050" s="137"/>
      <c r="L2050" s="137"/>
      <c r="M2050" s="137"/>
      <c r="N2050" s="137"/>
      <c r="O2050" s="137"/>
      <c r="P2050" s="137"/>
      <c r="Q2050" s="137"/>
      <c r="R2050" s="137"/>
      <c r="S2050" s="137"/>
      <c r="T2050" s="137"/>
      <c r="U2050" s="137"/>
      <c r="V2050" s="137"/>
      <c r="W2050" s="137"/>
      <c r="X2050" s="137"/>
      <c r="Y2050" s="137"/>
      <c r="Z2050" s="137"/>
      <c r="AA2050" s="137"/>
      <c r="AB2050" s="137"/>
    </row>
    <row r="2051" s="139" customFormat="1" spans="1:28">
      <c r="A2051" s="137"/>
      <c r="B2051" s="137"/>
      <c r="C2051" s="137"/>
      <c r="D2051" s="137"/>
      <c r="E2051" s="137"/>
      <c r="F2051" s="137"/>
      <c r="G2051" s="137"/>
      <c r="H2051" s="137"/>
      <c r="I2051" s="137"/>
      <c r="J2051" s="137"/>
      <c r="K2051" s="137"/>
      <c r="L2051" s="137"/>
      <c r="M2051" s="137"/>
      <c r="N2051" s="137"/>
      <c r="O2051" s="137"/>
      <c r="P2051" s="137"/>
      <c r="Q2051" s="137"/>
      <c r="R2051" s="137"/>
      <c r="S2051" s="137"/>
      <c r="T2051" s="137"/>
      <c r="U2051" s="137"/>
      <c r="V2051" s="137"/>
      <c r="W2051" s="137"/>
      <c r="X2051" s="137"/>
      <c r="Y2051" s="137"/>
      <c r="Z2051" s="137"/>
      <c r="AA2051" s="137"/>
      <c r="AB2051" s="137"/>
    </row>
    <row r="2052" s="139" customFormat="1" spans="1:28">
      <c r="A2052" s="137"/>
      <c r="B2052" s="137"/>
      <c r="C2052" s="137"/>
      <c r="D2052" s="137"/>
      <c r="E2052" s="137"/>
      <c r="F2052" s="137"/>
      <c r="G2052" s="137"/>
      <c r="H2052" s="137"/>
      <c r="I2052" s="137"/>
      <c r="J2052" s="137"/>
      <c r="K2052" s="137"/>
      <c r="L2052" s="137"/>
      <c r="M2052" s="137"/>
      <c r="N2052" s="137"/>
      <c r="O2052" s="137"/>
      <c r="P2052" s="137"/>
      <c r="Q2052" s="137"/>
      <c r="R2052" s="137"/>
      <c r="S2052" s="137"/>
      <c r="T2052" s="137"/>
      <c r="U2052" s="137"/>
      <c r="V2052" s="137"/>
      <c r="W2052" s="137"/>
      <c r="X2052" s="137"/>
      <c r="Y2052" s="137"/>
      <c r="Z2052" s="137"/>
      <c r="AA2052" s="137"/>
      <c r="AB2052" s="137"/>
    </row>
    <row r="2053" s="139" customFormat="1" spans="1:28">
      <c r="A2053" s="137"/>
      <c r="B2053" s="137"/>
      <c r="C2053" s="137"/>
      <c r="D2053" s="137"/>
      <c r="E2053" s="137"/>
      <c r="F2053" s="137"/>
      <c r="G2053" s="137"/>
      <c r="H2053" s="137"/>
      <c r="I2053" s="137"/>
      <c r="J2053" s="137"/>
      <c r="K2053" s="137"/>
      <c r="L2053" s="137"/>
      <c r="M2053" s="137"/>
      <c r="N2053" s="137"/>
      <c r="O2053" s="137"/>
      <c r="P2053" s="137"/>
      <c r="Q2053" s="137"/>
      <c r="R2053" s="137"/>
      <c r="S2053" s="137"/>
      <c r="T2053" s="137"/>
      <c r="U2053" s="137"/>
      <c r="V2053" s="137"/>
      <c r="W2053" s="137"/>
      <c r="X2053" s="137"/>
      <c r="Y2053" s="137"/>
      <c r="Z2053" s="137"/>
      <c r="AA2053" s="137"/>
      <c r="AB2053" s="137"/>
    </row>
    <row r="2054" s="139" customFormat="1" spans="1:28">
      <c r="A2054" s="137"/>
      <c r="B2054" s="137"/>
      <c r="C2054" s="137"/>
      <c r="D2054" s="137"/>
      <c r="E2054" s="137"/>
      <c r="F2054" s="137"/>
      <c r="G2054" s="137"/>
      <c r="H2054" s="137"/>
      <c r="I2054" s="137"/>
      <c r="J2054" s="137"/>
      <c r="K2054" s="137"/>
      <c r="L2054" s="137"/>
      <c r="M2054" s="137"/>
      <c r="N2054" s="137"/>
      <c r="O2054" s="137"/>
      <c r="P2054" s="137"/>
      <c r="Q2054" s="137"/>
      <c r="R2054" s="137"/>
      <c r="S2054" s="137"/>
      <c r="T2054" s="137"/>
      <c r="U2054" s="137"/>
      <c r="V2054" s="137"/>
      <c r="W2054" s="137"/>
      <c r="X2054" s="137"/>
      <c r="Y2054" s="137"/>
      <c r="Z2054" s="137"/>
      <c r="AA2054" s="137"/>
      <c r="AB2054" s="137"/>
    </row>
    <row r="2055" s="139" customFormat="1" spans="1:28">
      <c r="A2055" s="137"/>
      <c r="B2055" s="137"/>
      <c r="C2055" s="137"/>
      <c r="D2055" s="137"/>
      <c r="E2055" s="137"/>
      <c r="F2055" s="137"/>
      <c r="G2055" s="137"/>
      <c r="H2055" s="137"/>
      <c r="I2055" s="137"/>
      <c r="J2055" s="137"/>
      <c r="K2055" s="137"/>
      <c r="L2055" s="137"/>
      <c r="M2055" s="137"/>
      <c r="N2055" s="137"/>
      <c r="O2055" s="137"/>
      <c r="P2055" s="137"/>
      <c r="Q2055" s="137"/>
      <c r="R2055" s="137"/>
      <c r="S2055" s="137"/>
      <c r="T2055" s="137"/>
      <c r="U2055" s="137"/>
      <c r="V2055" s="137"/>
      <c r="W2055" s="137"/>
      <c r="X2055" s="137"/>
      <c r="Y2055" s="137"/>
      <c r="Z2055" s="137"/>
      <c r="AA2055" s="137"/>
      <c r="AB2055" s="137"/>
    </row>
    <row r="2056" s="139" customFormat="1" spans="1:28">
      <c r="A2056" s="137"/>
      <c r="B2056" s="137"/>
      <c r="C2056" s="137"/>
      <c r="D2056" s="137"/>
      <c r="E2056" s="137"/>
      <c r="F2056" s="137"/>
      <c r="G2056" s="137"/>
      <c r="H2056" s="137"/>
      <c r="I2056" s="137"/>
      <c r="J2056" s="137"/>
      <c r="K2056" s="137"/>
      <c r="L2056" s="137"/>
      <c r="M2056" s="137"/>
      <c r="N2056" s="137"/>
      <c r="O2056" s="137"/>
      <c r="P2056" s="137"/>
      <c r="Q2056" s="137"/>
      <c r="R2056" s="137"/>
      <c r="S2056" s="137"/>
      <c r="T2056" s="137"/>
      <c r="U2056" s="137"/>
      <c r="V2056" s="137"/>
      <c r="W2056" s="137"/>
      <c r="X2056" s="137"/>
      <c r="Y2056" s="137"/>
      <c r="Z2056" s="137"/>
      <c r="AA2056" s="137"/>
      <c r="AB2056" s="137"/>
    </row>
    <row r="2057" s="139" customFormat="1" spans="1:28">
      <c r="A2057" s="137"/>
      <c r="B2057" s="137"/>
      <c r="C2057" s="137"/>
      <c r="D2057" s="137"/>
      <c r="E2057" s="137"/>
      <c r="F2057" s="137"/>
      <c r="G2057" s="137"/>
      <c r="H2057" s="137"/>
      <c r="I2057" s="137"/>
      <c r="J2057" s="137"/>
      <c r="K2057" s="137"/>
      <c r="L2057" s="137"/>
      <c r="M2057" s="137"/>
      <c r="N2057" s="137"/>
      <c r="O2057" s="137"/>
      <c r="P2057" s="137"/>
      <c r="Q2057" s="137"/>
      <c r="R2057" s="137"/>
      <c r="S2057" s="137"/>
      <c r="T2057" s="137"/>
      <c r="U2057" s="137"/>
      <c r="V2057" s="137"/>
      <c r="W2057" s="137"/>
      <c r="X2057" s="137"/>
      <c r="Y2057" s="137"/>
      <c r="Z2057" s="137"/>
      <c r="AA2057" s="137"/>
      <c r="AB2057" s="137"/>
    </row>
    <row r="2058" s="139" customFormat="1" spans="1:28">
      <c r="A2058" s="137"/>
      <c r="B2058" s="137"/>
      <c r="C2058" s="137"/>
      <c r="D2058" s="137"/>
      <c r="E2058" s="137"/>
      <c r="F2058" s="137"/>
      <c r="G2058" s="137"/>
      <c r="H2058" s="137"/>
      <c r="I2058" s="137"/>
      <c r="J2058" s="137"/>
      <c r="K2058" s="137"/>
      <c r="L2058" s="137"/>
      <c r="M2058" s="137"/>
      <c r="N2058" s="137"/>
      <c r="O2058" s="137"/>
      <c r="P2058" s="137"/>
      <c r="Q2058" s="137"/>
      <c r="R2058" s="137"/>
      <c r="S2058" s="137"/>
      <c r="T2058" s="137"/>
      <c r="U2058" s="137"/>
      <c r="V2058" s="137"/>
      <c r="W2058" s="137"/>
      <c r="X2058" s="137"/>
      <c r="Y2058" s="137"/>
      <c r="Z2058" s="137"/>
      <c r="AA2058" s="137"/>
      <c r="AB2058" s="137"/>
    </row>
    <row r="2059" s="139" customFormat="1" spans="1:28">
      <c r="A2059" s="137"/>
      <c r="B2059" s="137"/>
      <c r="C2059" s="137"/>
      <c r="D2059" s="137"/>
      <c r="E2059" s="137"/>
      <c r="F2059" s="137"/>
      <c r="G2059" s="137"/>
      <c r="H2059" s="137"/>
      <c r="I2059" s="137"/>
      <c r="J2059" s="137"/>
      <c r="K2059" s="137"/>
      <c r="L2059" s="137"/>
      <c r="M2059" s="137"/>
      <c r="N2059" s="137"/>
      <c r="O2059" s="137"/>
      <c r="P2059" s="137"/>
      <c r="Q2059" s="137"/>
      <c r="R2059" s="137"/>
      <c r="S2059" s="137"/>
      <c r="T2059" s="137"/>
      <c r="U2059" s="137"/>
      <c r="V2059" s="137"/>
      <c r="W2059" s="137"/>
      <c r="X2059" s="137"/>
      <c r="Y2059" s="137"/>
      <c r="Z2059" s="137"/>
      <c r="AA2059" s="137"/>
      <c r="AB2059" s="137"/>
    </row>
    <row r="2060" s="139" customFormat="1" spans="1:28">
      <c r="A2060" s="137"/>
      <c r="B2060" s="137"/>
      <c r="C2060" s="137"/>
      <c r="D2060" s="137"/>
      <c r="E2060" s="137"/>
      <c r="F2060" s="137"/>
      <c r="G2060" s="137"/>
      <c r="H2060" s="137"/>
      <c r="I2060" s="137"/>
      <c r="J2060" s="137"/>
      <c r="K2060" s="137"/>
      <c r="L2060" s="137"/>
      <c r="M2060" s="137"/>
      <c r="N2060" s="137"/>
      <c r="O2060" s="137"/>
      <c r="P2060" s="137"/>
      <c r="Q2060" s="137"/>
      <c r="R2060" s="137"/>
      <c r="S2060" s="137"/>
      <c r="T2060" s="137"/>
      <c r="U2060" s="137"/>
      <c r="V2060" s="137"/>
      <c r="W2060" s="137"/>
      <c r="X2060" s="137"/>
      <c r="Y2060" s="137"/>
      <c r="Z2060" s="137"/>
      <c r="AA2060" s="137"/>
      <c r="AB2060" s="137"/>
    </row>
    <row r="2061" s="139" customFormat="1" spans="1:28">
      <c r="A2061" s="137"/>
      <c r="B2061" s="137"/>
      <c r="C2061" s="137"/>
      <c r="D2061" s="137"/>
      <c r="E2061" s="137"/>
      <c r="F2061" s="137"/>
      <c r="G2061" s="137"/>
      <c r="H2061" s="137"/>
      <c r="I2061" s="137"/>
      <c r="J2061" s="137"/>
      <c r="K2061" s="137"/>
      <c r="L2061" s="137"/>
      <c r="M2061" s="137"/>
      <c r="N2061" s="137"/>
      <c r="O2061" s="137"/>
      <c r="P2061" s="137"/>
      <c r="Q2061" s="137"/>
      <c r="R2061" s="137"/>
      <c r="S2061" s="137"/>
      <c r="T2061" s="137"/>
      <c r="U2061" s="137"/>
      <c r="V2061" s="137"/>
      <c r="W2061" s="137"/>
      <c r="X2061" s="137"/>
      <c r="Y2061" s="137"/>
      <c r="Z2061" s="137"/>
      <c r="AA2061" s="137"/>
      <c r="AB2061" s="137"/>
    </row>
    <row r="2062" s="139" customFormat="1" spans="1:28">
      <c r="A2062" s="137"/>
      <c r="B2062" s="137"/>
      <c r="C2062" s="137"/>
      <c r="D2062" s="137"/>
      <c r="E2062" s="137"/>
      <c r="F2062" s="137"/>
      <c r="G2062" s="137"/>
      <c r="H2062" s="137"/>
      <c r="I2062" s="137"/>
      <c r="J2062" s="137"/>
      <c r="K2062" s="137"/>
      <c r="L2062" s="137"/>
      <c r="M2062" s="137"/>
      <c r="N2062" s="137"/>
      <c r="O2062" s="137"/>
      <c r="P2062" s="137"/>
      <c r="Q2062" s="137"/>
      <c r="R2062" s="137"/>
      <c r="S2062" s="137"/>
      <c r="T2062" s="137"/>
      <c r="U2062" s="137"/>
      <c r="V2062" s="137"/>
      <c r="W2062" s="137"/>
      <c r="X2062" s="137"/>
      <c r="Y2062" s="137"/>
      <c r="Z2062" s="137"/>
      <c r="AA2062" s="137"/>
      <c r="AB2062" s="137"/>
    </row>
    <row r="2063" s="139" customFormat="1" spans="1:28">
      <c r="A2063" s="137"/>
      <c r="B2063" s="137"/>
      <c r="C2063" s="137"/>
      <c r="D2063" s="137"/>
      <c r="E2063" s="137"/>
      <c r="F2063" s="137"/>
      <c r="G2063" s="137"/>
      <c r="H2063" s="137"/>
      <c r="I2063" s="137"/>
      <c r="J2063" s="137"/>
      <c r="K2063" s="137"/>
      <c r="L2063" s="137"/>
      <c r="M2063" s="137"/>
      <c r="N2063" s="137"/>
      <c r="O2063" s="137"/>
      <c r="P2063" s="137"/>
      <c r="Q2063" s="137"/>
      <c r="R2063" s="137"/>
      <c r="S2063" s="137"/>
      <c r="T2063" s="137"/>
      <c r="U2063" s="137"/>
      <c r="V2063" s="137"/>
      <c r="W2063" s="137"/>
      <c r="X2063" s="137"/>
      <c r="Y2063" s="137"/>
      <c r="Z2063" s="137"/>
      <c r="AA2063" s="137"/>
      <c r="AB2063" s="137"/>
    </row>
    <row r="2064" s="139" customFormat="1" spans="1:28">
      <c r="A2064" s="137"/>
      <c r="B2064" s="137"/>
      <c r="C2064" s="137"/>
      <c r="D2064" s="137"/>
      <c r="E2064" s="137"/>
      <c r="F2064" s="137"/>
      <c r="G2064" s="137"/>
      <c r="H2064" s="137"/>
      <c r="I2064" s="137"/>
      <c r="J2064" s="137"/>
      <c r="K2064" s="137"/>
      <c r="L2064" s="137"/>
      <c r="M2064" s="137"/>
      <c r="N2064" s="137"/>
      <c r="O2064" s="137"/>
      <c r="P2064" s="137"/>
      <c r="Q2064" s="137"/>
      <c r="R2064" s="137"/>
      <c r="S2064" s="137"/>
      <c r="T2064" s="137"/>
      <c r="U2064" s="137"/>
      <c r="V2064" s="137"/>
      <c r="W2064" s="137"/>
      <c r="X2064" s="137"/>
      <c r="Y2064" s="137"/>
      <c r="Z2064" s="137"/>
      <c r="AA2064" s="137"/>
      <c r="AB2064" s="137"/>
    </row>
    <row r="2065" s="139" customFormat="1" spans="1:28">
      <c r="A2065" s="137"/>
      <c r="B2065" s="137"/>
      <c r="C2065" s="137"/>
      <c r="D2065" s="137"/>
      <c r="E2065" s="137"/>
      <c r="F2065" s="137"/>
      <c r="G2065" s="137"/>
      <c r="H2065" s="137"/>
      <c r="I2065" s="137"/>
      <c r="J2065" s="137"/>
      <c r="K2065" s="137"/>
      <c r="L2065" s="137"/>
      <c r="M2065" s="137"/>
      <c r="N2065" s="137"/>
      <c r="O2065" s="137"/>
      <c r="P2065" s="137"/>
      <c r="Q2065" s="137"/>
      <c r="R2065" s="137"/>
      <c r="S2065" s="137"/>
      <c r="T2065" s="137"/>
      <c r="U2065" s="137"/>
      <c r="V2065" s="137"/>
      <c r="W2065" s="137"/>
      <c r="X2065" s="137"/>
      <c r="Y2065" s="137"/>
      <c r="Z2065" s="137"/>
      <c r="AA2065" s="137"/>
      <c r="AB2065" s="137"/>
    </row>
    <row r="2066" s="139" customFormat="1" spans="1:28">
      <c r="A2066" s="137"/>
      <c r="B2066" s="137"/>
      <c r="C2066" s="137"/>
      <c r="D2066" s="137"/>
      <c r="E2066" s="137"/>
      <c r="F2066" s="137"/>
      <c r="G2066" s="137"/>
      <c r="H2066" s="137"/>
      <c r="I2066" s="137"/>
      <c r="J2066" s="137"/>
      <c r="K2066" s="137"/>
      <c r="L2066" s="137"/>
      <c r="M2066" s="137"/>
      <c r="N2066" s="137"/>
      <c r="O2066" s="137"/>
      <c r="P2066" s="137"/>
      <c r="Q2066" s="137"/>
      <c r="R2066" s="137"/>
      <c r="S2066" s="137"/>
      <c r="T2066" s="137"/>
      <c r="U2066" s="137"/>
      <c r="V2066" s="137"/>
      <c r="W2066" s="137"/>
      <c r="X2066" s="137"/>
      <c r="Y2066" s="137"/>
      <c r="Z2066" s="137"/>
      <c r="AA2066" s="137"/>
      <c r="AB2066" s="137"/>
    </row>
    <row r="2067" s="139" customFormat="1" spans="1:28">
      <c r="A2067" s="137"/>
      <c r="B2067" s="137"/>
      <c r="C2067" s="137"/>
      <c r="D2067" s="137"/>
      <c r="E2067" s="137"/>
      <c r="F2067" s="137"/>
      <c r="G2067" s="137"/>
      <c r="H2067" s="137"/>
      <c r="I2067" s="137"/>
      <c r="J2067" s="137"/>
      <c r="K2067" s="137"/>
      <c r="L2067" s="137"/>
      <c r="M2067" s="137"/>
      <c r="N2067" s="137"/>
      <c r="O2067" s="137"/>
      <c r="P2067" s="137"/>
      <c r="Q2067" s="137"/>
      <c r="R2067" s="137"/>
      <c r="S2067" s="137"/>
      <c r="T2067" s="137"/>
      <c r="U2067" s="137"/>
      <c r="V2067" s="137"/>
      <c r="W2067" s="137"/>
      <c r="X2067" s="137"/>
      <c r="Y2067" s="137"/>
      <c r="Z2067" s="137"/>
      <c r="AA2067" s="137"/>
      <c r="AB2067" s="137"/>
    </row>
    <row r="2068" s="139" customFormat="1" spans="1:28">
      <c r="A2068" s="137"/>
      <c r="B2068" s="137"/>
      <c r="C2068" s="137"/>
      <c r="D2068" s="137"/>
      <c r="E2068" s="137"/>
      <c r="F2068" s="137"/>
      <c r="G2068" s="137"/>
      <c r="H2068" s="137"/>
      <c r="I2068" s="137"/>
      <c r="J2068" s="137"/>
      <c r="K2068" s="137"/>
      <c r="L2068" s="137"/>
      <c r="M2068" s="137"/>
      <c r="N2068" s="137"/>
      <c r="O2068" s="137"/>
      <c r="P2068" s="137"/>
      <c r="Q2068" s="137"/>
      <c r="R2068" s="137"/>
      <c r="S2068" s="137"/>
      <c r="T2068" s="137"/>
      <c r="U2068" s="137"/>
      <c r="V2068" s="137"/>
      <c r="W2068" s="137"/>
      <c r="X2068" s="137"/>
      <c r="Y2068" s="137"/>
      <c r="Z2068" s="137"/>
      <c r="AA2068" s="137"/>
      <c r="AB2068" s="137"/>
    </row>
    <row r="2069" s="139" customFormat="1" spans="1:28">
      <c r="A2069" s="137"/>
      <c r="B2069" s="137"/>
      <c r="C2069" s="137"/>
      <c r="D2069" s="137"/>
      <c r="E2069" s="137"/>
      <c r="F2069" s="137"/>
      <c r="G2069" s="137"/>
      <c r="H2069" s="137"/>
      <c r="I2069" s="137"/>
      <c r="J2069" s="137"/>
      <c r="K2069" s="137"/>
      <c r="L2069" s="137"/>
      <c r="M2069" s="137"/>
      <c r="N2069" s="137"/>
      <c r="O2069" s="137"/>
      <c r="P2069" s="137"/>
      <c r="Q2069" s="137"/>
      <c r="R2069" s="137"/>
      <c r="S2069" s="137"/>
      <c r="T2069" s="137"/>
      <c r="U2069" s="137"/>
      <c r="V2069" s="137"/>
      <c r="W2069" s="137"/>
      <c r="X2069" s="137"/>
      <c r="Y2069" s="137"/>
      <c r="Z2069" s="137"/>
      <c r="AA2069" s="137"/>
      <c r="AB2069" s="137"/>
    </row>
    <row r="2070" s="139" customFormat="1" spans="1:28">
      <c r="A2070" s="137"/>
      <c r="B2070" s="137"/>
      <c r="C2070" s="137"/>
      <c r="D2070" s="137"/>
      <c r="E2070" s="137"/>
      <c r="F2070" s="137"/>
      <c r="G2070" s="137"/>
      <c r="H2070" s="137"/>
      <c r="I2070" s="137"/>
      <c r="J2070" s="137"/>
      <c r="K2070" s="137"/>
      <c r="L2070" s="137"/>
      <c r="M2070" s="137"/>
      <c r="N2070" s="137"/>
      <c r="O2070" s="137"/>
      <c r="P2070" s="137"/>
      <c r="Q2070" s="137"/>
      <c r="R2070" s="137"/>
      <c r="S2070" s="137"/>
      <c r="T2070" s="137"/>
      <c r="U2070" s="137"/>
      <c r="V2070" s="137"/>
      <c r="W2070" s="137"/>
      <c r="X2070" s="137"/>
      <c r="Y2070" s="137"/>
      <c r="Z2070" s="137"/>
      <c r="AA2070" s="137"/>
      <c r="AB2070" s="137"/>
    </row>
    <row r="2071" s="139" customFormat="1" spans="1:28">
      <c r="A2071" s="137"/>
      <c r="B2071" s="137"/>
      <c r="C2071" s="137"/>
      <c r="D2071" s="137"/>
      <c r="E2071" s="137"/>
      <c r="F2071" s="137"/>
      <c r="G2071" s="137"/>
      <c r="H2071" s="137"/>
      <c r="I2071" s="137"/>
      <c r="J2071" s="137"/>
      <c r="K2071" s="137"/>
      <c r="L2071" s="137"/>
      <c r="M2071" s="137"/>
      <c r="N2071" s="137"/>
      <c r="O2071" s="137"/>
      <c r="P2071" s="137"/>
      <c r="Q2071" s="137"/>
      <c r="R2071" s="137"/>
      <c r="S2071" s="137"/>
      <c r="T2071" s="137"/>
      <c r="U2071" s="137"/>
      <c r="V2071" s="137"/>
      <c r="W2071" s="137"/>
      <c r="X2071" s="137"/>
      <c r="Y2071" s="137"/>
      <c r="Z2071" s="137"/>
      <c r="AA2071" s="137"/>
      <c r="AB2071" s="137"/>
    </row>
    <row r="2072" s="139" customFormat="1" spans="1:28">
      <c r="A2072" s="137"/>
      <c r="B2072" s="137"/>
      <c r="C2072" s="137"/>
      <c r="D2072" s="137"/>
      <c r="E2072" s="137"/>
      <c r="F2072" s="137"/>
      <c r="G2072" s="137"/>
      <c r="H2072" s="137"/>
      <c r="I2072" s="137"/>
      <c r="J2072" s="137"/>
      <c r="K2072" s="137"/>
      <c r="L2072" s="137"/>
      <c r="M2072" s="137"/>
      <c r="N2072" s="137"/>
      <c r="O2072" s="137"/>
      <c r="P2072" s="137"/>
      <c r="Q2072" s="137"/>
      <c r="R2072" s="137"/>
      <c r="S2072" s="137"/>
      <c r="T2072" s="137"/>
      <c r="U2072" s="137"/>
      <c r="V2072" s="137"/>
      <c r="W2072" s="137"/>
      <c r="X2072" s="137"/>
      <c r="Y2072" s="137"/>
      <c r="Z2072" s="137"/>
      <c r="AA2072" s="137"/>
      <c r="AB2072" s="137"/>
    </row>
    <row r="2073" s="139" customFormat="1" spans="1:28">
      <c r="A2073" s="137"/>
      <c r="B2073" s="137"/>
      <c r="C2073" s="137"/>
      <c r="D2073" s="137"/>
      <c r="E2073" s="137"/>
      <c r="F2073" s="137"/>
      <c r="G2073" s="137"/>
      <c r="H2073" s="137"/>
      <c r="I2073" s="137"/>
      <c r="J2073" s="137"/>
      <c r="K2073" s="137"/>
      <c r="L2073" s="137"/>
      <c r="M2073" s="137"/>
      <c r="N2073" s="137"/>
      <c r="O2073" s="137"/>
      <c r="P2073" s="137"/>
      <c r="Q2073" s="137"/>
      <c r="R2073" s="137"/>
      <c r="S2073" s="137"/>
      <c r="T2073" s="137"/>
      <c r="U2073" s="137"/>
      <c r="V2073" s="137"/>
      <c r="W2073" s="137"/>
      <c r="X2073" s="137"/>
      <c r="Y2073" s="137"/>
      <c r="Z2073" s="137"/>
      <c r="AA2073" s="137"/>
      <c r="AB2073" s="137"/>
    </row>
    <row r="2074" s="139" customFormat="1" spans="1:28">
      <c r="A2074" s="137"/>
      <c r="B2074" s="137"/>
      <c r="C2074" s="137"/>
      <c r="D2074" s="137"/>
      <c r="E2074" s="137"/>
      <c r="F2074" s="137"/>
      <c r="G2074" s="137"/>
      <c r="H2074" s="137"/>
      <c r="I2074" s="137"/>
      <c r="J2074" s="137"/>
      <c r="K2074" s="137"/>
      <c r="L2074" s="137"/>
      <c r="M2074" s="137"/>
      <c r="N2074" s="137"/>
      <c r="O2074" s="137"/>
      <c r="P2074" s="137"/>
      <c r="Q2074" s="137"/>
      <c r="R2074" s="137"/>
      <c r="S2074" s="137"/>
      <c r="T2074" s="137"/>
      <c r="U2074" s="137"/>
      <c r="V2074" s="137"/>
      <c r="W2074" s="137"/>
      <c r="X2074" s="137"/>
      <c r="Y2074" s="137"/>
      <c r="Z2074" s="137"/>
      <c r="AA2074" s="137"/>
      <c r="AB2074" s="137"/>
    </row>
    <row r="2075" s="139" customFormat="1" spans="1:28">
      <c r="A2075" s="137"/>
      <c r="B2075" s="137"/>
      <c r="C2075" s="137"/>
      <c r="D2075" s="137"/>
      <c r="E2075" s="137"/>
      <c r="F2075" s="137"/>
      <c r="G2075" s="137"/>
      <c r="H2075" s="137"/>
      <c r="I2075" s="137"/>
      <c r="J2075" s="137"/>
      <c r="K2075" s="137"/>
      <c r="L2075" s="137"/>
      <c r="M2075" s="137"/>
      <c r="N2075" s="137"/>
      <c r="O2075" s="137"/>
      <c r="P2075" s="137"/>
      <c r="Q2075" s="137"/>
      <c r="R2075" s="137"/>
      <c r="S2075" s="137"/>
      <c r="T2075" s="137"/>
      <c r="U2075" s="137"/>
      <c r="V2075" s="137"/>
      <c r="W2075" s="137"/>
      <c r="X2075" s="137"/>
      <c r="Y2075" s="137"/>
      <c r="Z2075" s="137"/>
      <c r="AA2075" s="137"/>
      <c r="AB2075" s="137"/>
    </row>
    <row r="2076" s="139" customFormat="1" spans="1:28">
      <c r="A2076" s="137"/>
      <c r="B2076" s="137"/>
      <c r="C2076" s="137"/>
      <c r="D2076" s="137"/>
      <c r="E2076" s="137"/>
      <c r="F2076" s="137"/>
      <c r="G2076" s="137"/>
      <c r="H2076" s="137"/>
      <c r="I2076" s="137"/>
      <c r="J2076" s="137"/>
      <c r="K2076" s="137"/>
      <c r="L2076" s="137"/>
      <c r="M2076" s="137"/>
      <c r="N2076" s="137"/>
      <c r="O2076" s="137"/>
      <c r="P2076" s="137"/>
      <c r="Q2076" s="137"/>
      <c r="R2076" s="137"/>
      <c r="S2076" s="137"/>
      <c r="T2076" s="137"/>
      <c r="U2076" s="137"/>
      <c r="V2076" s="137"/>
      <c r="W2076" s="137"/>
      <c r="X2076" s="137"/>
      <c r="Y2076" s="137"/>
      <c r="Z2076" s="137"/>
      <c r="AA2076" s="137"/>
      <c r="AB2076" s="137"/>
    </row>
    <row r="2077" s="139" customFormat="1" spans="1:28">
      <c r="A2077" s="137"/>
      <c r="B2077" s="137"/>
      <c r="C2077" s="137"/>
      <c r="D2077" s="137"/>
      <c r="E2077" s="137"/>
      <c r="F2077" s="137"/>
      <c r="G2077" s="137"/>
      <c r="H2077" s="137"/>
      <c r="I2077" s="137"/>
      <c r="J2077" s="137"/>
      <c r="K2077" s="137"/>
      <c r="L2077" s="137"/>
      <c r="M2077" s="137"/>
      <c r="N2077" s="137"/>
      <c r="O2077" s="137"/>
      <c r="P2077" s="137"/>
      <c r="Q2077" s="137"/>
      <c r="R2077" s="137"/>
      <c r="S2077" s="137"/>
      <c r="T2077" s="137"/>
      <c r="U2077" s="137"/>
      <c r="V2077" s="137"/>
      <c r="W2077" s="137"/>
      <c r="X2077" s="137"/>
      <c r="Y2077" s="137"/>
      <c r="Z2077" s="137"/>
      <c r="AA2077" s="137"/>
      <c r="AB2077" s="137"/>
    </row>
    <row r="2078" s="139" customFormat="1" spans="1:28">
      <c r="A2078" s="137"/>
      <c r="B2078" s="137"/>
      <c r="C2078" s="137"/>
      <c r="D2078" s="137"/>
      <c r="E2078" s="137"/>
      <c r="F2078" s="137"/>
      <c r="G2078" s="137"/>
      <c r="H2078" s="137"/>
      <c r="I2078" s="137"/>
      <c r="J2078" s="137"/>
      <c r="K2078" s="137"/>
      <c r="L2078" s="137"/>
      <c r="M2078" s="137"/>
      <c r="N2078" s="137"/>
      <c r="O2078" s="137"/>
      <c r="P2078" s="137"/>
      <c r="Q2078" s="137"/>
      <c r="R2078" s="137"/>
      <c r="S2078" s="137"/>
      <c r="T2078" s="137"/>
      <c r="U2078" s="137"/>
      <c r="V2078" s="137"/>
      <c r="W2078" s="137"/>
      <c r="X2078" s="137"/>
      <c r="Y2078" s="137"/>
      <c r="Z2078" s="137"/>
      <c r="AA2078" s="137"/>
      <c r="AB2078" s="137"/>
    </row>
    <row r="2079" s="139" customFormat="1" spans="1:28">
      <c r="A2079" s="137"/>
      <c r="B2079" s="137"/>
      <c r="C2079" s="137"/>
      <c r="D2079" s="137"/>
      <c r="E2079" s="137"/>
      <c r="F2079" s="137"/>
      <c r="G2079" s="137"/>
      <c r="H2079" s="137"/>
      <c r="I2079" s="137"/>
      <c r="J2079" s="137"/>
      <c r="K2079" s="137"/>
      <c r="L2079" s="137"/>
      <c r="M2079" s="137"/>
      <c r="N2079" s="137"/>
      <c r="O2079" s="137"/>
      <c r="P2079" s="137"/>
      <c r="Q2079" s="137"/>
      <c r="R2079" s="137"/>
      <c r="S2079" s="137"/>
      <c r="T2079" s="137"/>
      <c r="U2079" s="137"/>
      <c r="V2079" s="137"/>
      <c r="W2079" s="137"/>
      <c r="X2079" s="137"/>
      <c r="Y2079" s="137"/>
      <c r="Z2079" s="137"/>
      <c r="AA2079" s="137"/>
      <c r="AB2079" s="137"/>
    </row>
    <row r="2080" s="139" customFormat="1" spans="1:28">
      <c r="A2080" s="137"/>
      <c r="B2080" s="137"/>
      <c r="C2080" s="137"/>
      <c r="D2080" s="137"/>
      <c r="E2080" s="137"/>
      <c r="F2080" s="137"/>
      <c r="G2080" s="137"/>
      <c r="H2080" s="137"/>
      <c r="I2080" s="137"/>
      <c r="J2080" s="137"/>
      <c r="K2080" s="137"/>
      <c r="L2080" s="137"/>
      <c r="M2080" s="137"/>
      <c r="N2080" s="137"/>
      <c r="O2080" s="137"/>
      <c r="P2080" s="137"/>
      <c r="Q2080" s="137"/>
      <c r="R2080" s="137"/>
      <c r="S2080" s="137"/>
      <c r="T2080" s="137"/>
      <c r="U2080" s="137"/>
      <c r="V2080" s="137"/>
      <c r="W2080" s="137"/>
      <c r="X2080" s="137"/>
      <c r="Y2080" s="137"/>
      <c r="Z2080" s="137"/>
      <c r="AA2080" s="137"/>
      <c r="AB2080" s="137"/>
    </row>
    <row r="2081" s="139" customFormat="1" spans="1:28">
      <c r="A2081" s="137"/>
      <c r="B2081" s="137"/>
      <c r="C2081" s="137"/>
      <c r="D2081" s="137"/>
      <c r="E2081" s="137"/>
      <c r="F2081" s="137"/>
      <c r="G2081" s="137"/>
      <c r="H2081" s="137"/>
      <c r="I2081" s="137"/>
      <c r="J2081" s="137"/>
      <c r="K2081" s="137"/>
      <c r="L2081" s="137"/>
      <c r="M2081" s="137"/>
      <c r="N2081" s="137"/>
      <c r="O2081" s="137"/>
      <c r="P2081" s="137"/>
      <c r="Q2081" s="137"/>
      <c r="R2081" s="137"/>
      <c r="S2081" s="137"/>
      <c r="T2081" s="137"/>
      <c r="U2081" s="137"/>
      <c r="V2081" s="137"/>
      <c r="W2081" s="137"/>
      <c r="X2081" s="137"/>
      <c r="Y2081" s="137"/>
      <c r="Z2081" s="137"/>
      <c r="AA2081" s="137"/>
      <c r="AB2081" s="137"/>
    </row>
    <row r="2082" s="139" customFormat="1" spans="1:28">
      <c r="A2082" s="137"/>
      <c r="B2082" s="137"/>
      <c r="C2082" s="137"/>
      <c r="D2082" s="137"/>
      <c r="E2082" s="137"/>
      <c r="F2082" s="137"/>
      <c r="G2082" s="137"/>
      <c r="H2082" s="137"/>
      <c r="I2082" s="137"/>
      <c r="J2082" s="137"/>
      <c r="K2082" s="137"/>
      <c r="L2082" s="137"/>
      <c r="M2082" s="137"/>
      <c r="N2082" s="137"/>
      <c r="O2082" s="137"/>
      <c r="P2082" s="137"/>
      <c r="Q2082" s="137"/>
      <c r="R2082" s="137"/>
      <c r="S2082" s="137"/>
      <c r="T2082" s="137"/>
      <c r="U2082" s="137"/>
      <c r="V2082" s="137"/>
      <c r="W2082" s="137"/>
      <c r="X2082" s="137"/>
      <c r="Y2082" s="137"/>
      <c r="Z2082" s="137"/>
      <c r="AA2082" s="137"/>
      <c r="AB2082" s="137"/>
    </row>
    <row r="2083" s="139" customFormat="1" spans="1:28">
      <c r="A2083" s="137"/>
      <c r="B2083" s="137"/>
      <c r="C2083" s="137"/>
      <c r="D2083" s="137"/>
      <c r="E2083" s="137"/>
      <c r="F2083" s="137"/>
      <c r="G2083" s="137"/>
      <c r="H2083" s="137"/>
      <c r="I2083" s="137"/>
      <c r="J2083" s="137"/>
      <c r="K2083" s="137"/>
      <c r="L2083" s="137"/>
      <c r="M2083" s="137"/>
      <c r="N2083" s="137"/>
      <c r="O2083" s="137"/>
      <c r="P2083" s="137"/>
      <c r="Q2083" s="137"/>
      <c r="R2083" s="137"/>
      <c r="S2083" s="137"/>
      <c r="T2083" s="137"/>
      <c r="U2083" s="137"/>
      <c r="V2083" s="137"/>
      <c r="W2083" s="137"/>
      <c r="X2083" s="137"/>
      <c r="Y2083" s="137"/>
      <c r="Z2083" s="137"/>
      <c r="AA2083" s="137"/>
      <c r="AB2083" s="137"/>
    </row>
    <row r="2084" s="139" customFormat="1" spans="1:28">
      <c r="A2084" s="137"/>
      <c r="B2084" s="137"/>
      <c r="C2084" s="137"/>
      <c r="D2084" s="137"/>
      <c r="E2084" s="137"/>
      <c r="F2084" s="137"/>
      <c r="G2084" s="137"/>
      <c r="H2084" s="137"/>
      <c r="I2084" s="137"/>
      <c r="J2084" s="137"/>
      <c r="K2084" s="137"/>
      <c r="L2084" s="137"/>
      <c r="M2084" s="137"/>
      <c r="N2084" s="137"/>
      <c r="O2084" s="137"/>
      <c r="P2084" s="137"/>
      <c r="Q2084" s="137"/>
      <c r="R2084" s="137"/>
      <c r="S2084" s="137"/>
      <c r="T2084" s="137"/>
      <c r="U2084" s="137"/>
      <c r="V2084" s="137"/>
      <c r="W2084" s="137"/>
      <c r="X2084" s="137"/>
      <c r="Y2084" s="137"/>
      <c r="Z2084" s="137"/>
      <c r="AA2084" s="137"/>
      <c r="AB2084" s="137"/>
    </row>
    <row r="2085" s="139" customFormat="1" spans="1:28">
      <c r="A2085" s="137"/>
      <c r="B2085" s="137"/>
      <c r="C2085" s="137"/>
      <c r="D2085" s="137"/>
      <c r="E2085" s="137"/>
      <c r="F2085" s="137"/>
      <c r="G2085" s="137"/>
      <c r="H2085" s="137"/>
      <c r="I2085" s="137"/>
      <c r="J2085" s="137"/>
      <c r="K2085" s="137"/>
      <c r="L2085" s="137"/>
      <c r="M2085" s="137"/>
      <c r="N2085" s="137"/>
      <c r="O2085" s="137"/>
      <c r="P2085" s="137"/>
      <c r="Q2085" s="137"/>
      <c r="R2085" s="137"/>
      <c r="S2085" s="137"/>
      <c r="T2085" s="137"/>
      <c r="U2085" s="137"/>
      <c r="V2085" s="137"/>
      <c r="W2085" s="137"/>
      <c r="X2085" s="137"/>
      <c r="Y2085" s="137"/>
      <c r="Z2085" s="137"/>
      <c r="AA2085" s="137"/>
      <c r="AB2085" s="137"/>
    </row>
    <row r="2086" s="139" customFormat="1" spans="1:28">
      <c r="A2086" s="137"/>
      <c r="B2086" s="137"/>
      <c r="C2086" s="137"/>
      <c r="D2086" s="137"/>
      <c r="E2086" s="137"/>
      <c r="F2086" s="137"/>
      <c r="G2086" s="137"/>
      <c r="H2086" s="137"/>
      <c r="I2086" s="137"/>
      <c r="J2086" s="137"/>
      <c r="K2086" s="137"/>
      <c r="L2086" s="137"/>
      <c r="M2086" s="137"/>
      <c r="N2086" s="137"/>
      <c r="O2086" s="137"/>
      <c r="P2086" s="137"/>
      <c r="Q2086" s="137"/>
      <c r="R2086" s="137"/>
      <c r="S2086" s="137"/>
      <c r="T2086" s="137"/>
      <c r="U2086" s="137"/>
      <c r="V2086" s="137"/>
      <c r="W2086" s="137"/>
      <c r="X2086" s="137"/>
      <c r="Y2086" s="137"/>
      <c r="Z2086" s="137"/>
      <c r="AA2086" s="137"/>
      <c r="AB2086" s="137"/>
    </row>
    <row r="2087" s="139" customFormat="1" spans="1:28">
      <c r="A2087" s="137"/>
      <c r="B2087" s="137"/>
      <c r="C2087" s="137"/>
      <c r="D2087" s="137"/>
      <c r="E2087" s="137"/>
      <c r="F2087" s="137"/>
      <c r="G2087" s="137"/>
      <c r="H2087" s="137"/>
      <c r="I2087" s="137"/>
      <c r="J2087" s="137"/>
      <c r="K2087" s="137"/>
      <c r="L2087" s="137"/>
      <c r="M2087" s="137"/>
      <c r="N2087" s="137"/>
      <c r="O2087" s="137"/>
      <c r="P2087" s="137"/>
      <c r="Q2087" s="137"/>
      <c r="R2087" s="137"/>
      <c r="S2087" s="137"/>
      <c r="T2087" s="137"/>
      <c r="U2087" s="137"/>
      <c r="V2087" s="137"/>
      <c r="W2087" s="137"/>
      <c r="X2087" s="137"/>
      <c r="Y2087" s="137"/>
      <c r="Z2087" s="137"/>
      <c r="AA2087" s="137"/>
      <c r="AB2087" s="137"/>
    </row>
    <row r="2088" s="139" customFormat="1" spans="1:28">
      <c r="A2088" s="137"/>
      <c r="B2088" s="137"/>
      <c r="C2088" s="137"/>
      <c r="D2088" s="137"/>
      <c r="E2088" s="137"/>
      <c r="F2088" s="137"/>
      <c r="G2088" s="137"/>
      <c r="H2088" s="137"/>
      <c r="I2088" s="137"/>
      <c r="J2088" s="137"/>
      <c r="K2088" s="137"/>
      <c r="L2088" s="137"/>
      <c r="M2088" s="137"/>
      <c r="N2088" s="137"/>
      <c r="O2088" s="137"/>
      <c r="P2088" s="137"/>
      <c r="Q2088" s="137"/>
      <c r="R2088" s="137"/>
      <c r="S2088" s="137"/>
      <c r="T2088" s="137"/>
      <c r="U2088" s="137"/>
      <c r="V2088" s="137"/>
      <c r="W2088" s="137"/>
      <c r="X2088" s="137"/>
      <c r="Y2088" s="137"/>
      <c r="Z2088" s="137"/>
      <c r="AA2088" s="137"/>
      <c r="AB2088" s="137"/>
    </row>
    <row r="2089" s="139" customFormat="1" spans="1:28">
      <c r="A2089" s="137"/>
      <c r="B2089" s="137"/>
      <c r="C2089" s="137"/>
      <c r="D2089" s="137"/>
      <c r="E2089" s="137"/>
      <c r="F2089" s="137"/>
      <c r="G2089" s="137"/>
      <c r="H2089" s="137"/>
      <c r="I2089" s="137"/>
      <c r="J2089" s="137"/>
      <c r="K2089" s="137"/>
      <c r="L2089" s="137"/>
      <c r="M2089" s="137"/>
      <c r="N2089" s="137"/>
      <c r="O2089" s="137"/>
      <c r="P2089" s="137"/>
      <c r="Q2089" s="137"/>
      <c r="R2089" s="137"/>
      <c r="S2089" s="137"/>
      <c r="T2089" s="137"/>
      <c r="U2089" s="137"/>
      <c r="V2089" s="137"/>
      <c r="W2089" s="137"/>
      <c r="X2089" s="137"/>
      <c r="Y2089" s="137"/>
      <c r="Z2089" s="137"/>
      <c r="AA2089" s="137"/>
      <c r="AB2089" s="137"/>
    </row>
    <row r="2090" s="139" customFormat="1" spans="1:28">
      <c r="A2090" s="137"/>
      <c r="B2090" s="137"/>
      <c r="C2090" s="137"/>
      <c r="D2090" s="137"/>
      <c r="E2090" s="137"/>
      <c r="F2090" s="137"/>
      <c r="G2090" s="137"/>
      <c r="H2090" s="137"/>
      <c r="I2090" s="137"/>
      <c r="J2090" s="137"/>
      <c r="K2090" s="137"/>
      <c r="L2090" s="137"/>
      <c r="M2090" s="137"/>
      <c r="N2090" s="137"/>
      <c r="O2090" s="137"/>
      <c r="P2090" s="137"/>
      <c r="Q2090" s="137"/>
      <c r="R2090" s="137"/>
      <c r="S2090" s="137"/>
      <c r="T2090" s="137"/>
      <c r="U2090" s="137"/>
      <c r="V2090" s="137"/>
      <c r="W2090" s="137"/>
      <c r="X2090" s="137"/>
      <c r="Y2090" s="137"/>
      <c r="Z2090" s="137"/>
      <c r="AA2090" s="137"/>
      <c r="AB2090" s="137"/>
    </row>
    <row r="2091" s="139" customFormat="1" spans="1:28">
      <c r="A2091" s="137"/>
      <c r="B2091" s="137"/>
      <c r="C2091" s="137"/>
      <c r="D2091" s="137"/>
      <c r="E2091" s="137"/>
      <c r="F2091" s="137"/>
      <c r="G2091" s="137"/>
      <c r="H2091" s="137"/>
      <c r="I2091" s="137"/>
      <c r="J2091" s="137"/>
      <c r="K2091" s="137"/>
      <c r="L2091" s="137"/>
      <c r="M2091" s="137"/>
      <c r="N2091" s="137"/>
      <c r="O2091" s="137"/>
      <c r="P2091" s="137"/>
      <c r="Q2091" s="137"/>
      <c r="R2091" s="137"/>
      <c r="S2091" s="137"/>
      <c r="T2091" s="137"/>
      <c r="U2091" s="137"/>
      <c r="V2091" s="137"/>
      <c r="W2091" s="137"/>
      <c r="X2091" s="137"/>
      <c r="Y2091" s="137"/>
      <c r="Z2091" s="137"/>
      <c r="AA2091" s="137"/>
      <c r="AB2091" s="137"/>
    </row>
    <row r="2092" s="139" customFormat="1" spans="1:28">
      <c r="A2092" s="137"/>
      <c r="B2092" s="137"/>
      <c r="C2092" s="137"/>
      <c r="D2092" s="137"/>
      <c r="E2092" s="137"/>
      <c r="F2092" s="137"/>
      <c r="G2092" s="137"/>
      <c r="H2092" s="137"/>
      <c r="I2092" s="137"/>
      <c r="J2092" s="137"/>
      <c r="K2092" s="137"/>
      <c r="L2092" s="137"/>
      <c r="M2092" s="137"/>
      <c r="N2092" s="137"/>
      <c r="O2092" s="137"/>
      <c r="P2092" s="137"/>
      <c r="Q2092" s="137"/>
      <c r="R2092" s="137"/>
      <c r="S2092" s="137"/>
      <c r="T2092" s="137"/>
      <c r="U2092" s="137"/>
      <c r="V2092" s="137"/>
      <c r="W2092" s="137"/>
      <c r="X2092" s="137"/>
      <c r="Y2092" s="137"/>
      <c r="Z2092" s="137"/>
      <c r="AA2092" s="137"/>
      <c r="AB2092" s="137"/>
    </row>
    <row r="2093" s="139" customFormat="1" spans="1:28">
      <c r="A2093" s="137"/>
      <c r="B2093" s="137"/>
      <c r="C2093" s="137"/>
      <c r="D2093" s="137"/>
      <c r="E2093" s="137"/>
      <c r="F2093" s="137"/>
      <c r="G2093" s="137"/>
      <c r="H2093" s="137"/>
      <c r="I2093" s="137"/>
      <c r="J2093" s="137"/>
      <c r="K2093" s="137"/>
      <c r="L2093" s="137"/>
      <c r="M2093" s="137"/>
      <c r="N2093" s="137"/>
      <c r="O2093" s="137"/>
      <c r="P2093" s="137"/>
      <c r="Q2093" s="137"/>
      <c r="R2093" s="137"/>
      <c r="S2093" s="137"/>
      <c r="T2093" s="137"/>
      <c r="U2093" s="137"/>
      <c r="V2093" s="137"/>
      <c r="W2093" s="137"/>
      <c r="X2093" s="137"/>
      <c r="Y2093" s="137"/>
      <c r="Z2093" s="137"/>
      <c r="AA2093" s="137"/>
      <c r="AB2093" s="137"/>
    </row>
    <row r="2094" s="139" customFormat="1" spans="1:28">
      <c r="A2094" s="137"/>
      <c r="B2094" s="137"/>
      <c r="C2094" s="137"/>
      <c r="D2094" s="137"/>
      <c r="E2094" s="137"/>
      <c r="F2094" s="137"/>
      <c r="G2094" s="137"/>
      <c r="H2094" s="137"/>
      <c r="I2094" s="137"/>
      <c r="J2094" s="137"/>
      <c r="K2094" s="137"/>
      <c r="L2094" s="137"/>
      <c r="M2094" s="137"/>
      <c r="N2094" s="137"/>
      <c r="O2094" s="137"/>
      <c r="P2094" s="137"/>
      <c r="Q2094" s="137"/>
      <c r="R2094" s="137"/>
      <c r="S2094" s="137"/>
      <c r="T2094" s="137"/>
      <c r="U2094" s="137"/>
      <c r="V2094" s="137"/>
      <c r="W2094" s="137"/>
      <c r="X2094" s="137"/>
      <c r="Y2094" s="137"/>
      <c r="Z2094" s="137"/>
      <c r="AA2094" s="137"/>
      <c r="AB2094" s="137"/>
    </row>
    <row r="2095" s="139" customFormat="1" spans="1:28">
      <c r="A2095" s="137"/>
      <c r="B2095" s="137"/>
      <c r="C2095" s="137"/>
      <c r="D2095" s="137"/>
      <c r="E2095" s="137"/>
      <c r="F2095" s="137"/>
      <c r="G2095" s="137"/>
      <c r="H2095" s="137"/>
      <c r="I2095" s="137"/>
      <c r="J2095" s="137"/>
      <c r="K2095" s="137"/>
      <c r="L2095" s="137"/>
      <c r="M2095" s="137"/>
      <c r="N2095" s="137"/>
      <c r="O2095" s="137"/>
      <c r="P2095" s="137"/>
      <c r="Q2095" s="137"/>
      <c r="R2095" s="137"/>
      <c r="S2095" s="137"/>
      <c r="T2095" s="137"/>
      <c r="U2095" s="137"/>
      <c r="V2095" s="137"/>
      <c r="W2095" s="137"/>
      <c r="X2095" s="137"/>
      <c r="Y2095" s="137"/>
      <c r="Z2095" s="137"/>
      <c r="AA2095" s="137"/>
      <c r="AB2095" s="137"/>
    </row>
    <row r="2096" s="139" customFormat="1" spans="1:28">
      <c r="A2096" s="137"/>
      <c r="B2096" s="137"/>
      <c r="C2096" s="137"/>
      <c r="D2096" s="137"/>
      <c r="E2096" s="137"/>
      <c r="F2096" s="137"/>
      <c r="G2096" s="137"/>
      <c r="H2096" s="137"/>
      <c r="I2096" s="137"/>
      <c r="J2096" s="137"/>
      <c r="K2096" s="137"/>
      <c r="L2096" s="137"/>
      <c r="M2096" s="137"/>
      <c r="N2096" s="137"/>
      <c r="O2096" s="137"/>
      <c r="P2096" s="137"/>
      <c r="Q2096" s="137"/>
      <c r="R2096" s="137"/>
      <c r="S2096" s="137"/>
      <c r="T2096" s="137"/>
      <c r="U2096" s="137"/>
      <c r="V2096" s="137"/>
      <c r="W2096" s="137"/>
      <c r="X2096" s="137"/>
      <c r="Y2096" s="137"/>
      <c r="Z2096" s="137"/>
      <c r="AA2096" s="137"/>
      <c r="AB2096" s="137"/>
    </row>
    <row r="2097" s="139" customFormat="1" spans="1:28">
      <c r="A2097" s="137"/>
      <c r="B2097" s="137"/>
      <c r="C2097" s="137"/>
      <c r="D2097" s="137"/>
      <c r="E2097" s="137"/>
      <c r="F2097" s="137"/>
      <c r="G2097" s="137"/>
      <c r="H2097" s="137"/>
      <c r="I2097" s="137"/>
      <c r="J2097" s="137"/>
      <c r="K2097" s="137"/>
      <c r="L2097" s="137"/>
      <c r="M2097" s="137"/>
      <c r="N2097" s="137"/>
      <c r="O2097" s="137"/>
      <c r="P2097" s="137"/>
      <c r="Q2097" s="137"/>
      <c r="R2097" s="137"/>
      <c r="S2097" s="137"/>
      <c r="T2097" s="137"/>
      <c r="U2097" s="137"/>
      <c r="V2097" s="137"/>
      <c r="W2097" s="137"/>
      <c r="X2097" s="137"/>
      <c r="Y2097" s="137"/>
      <c r="Z2097" s="137"/>
      <c r="AA2097" s="137"/>
      <c r="AB2097" s="137"/>
    </row>
    <row r="2098" s="139" customFormat="1" spans="1:28">
      <c r="A2098" s="137"/>
      <c r="B2098" s="137"/>
      <c r="C2098" s="137"/>
      <c r="D2098" s="137"/>
      <c r="E2098" s="137"/>
      <c r="F2098" s="137"/>
      <c r="G2098" s="137"/>
      <c r="H2098" s="137"/>
      <c r="I2098" s="137"/>
      <c r="J2098" s="137"/>
      <c r="K2098" s="137"/>
      <c r="L2098" s="137"/>
      <c r="M2098" s="137"/>
      <c r="N2098" s="137"/>
      <c r="O2098" s="137"/>
      <c r="P2098" s="137"/>
      <c r="Q2098" s="137"/>
      <c r="R2098" s="137"/>
      <c r="S2098" s="137"/>
      <c r="T2098" s="137"/>
      <c r="U2098" s="137"/>
      <c r="V2098" s="137"/>
      <c r="W2098" s="137"/>
      <c r="X2098" s="137"/>
      <c r="Y2098" s="137"/>
      <c r="Z2098" s="137"/>
      <c r="AA2098" s="137"/>
      <c r="AB2098" s="137"/>
    </row>
    <row r="2099" s="139" customFormat="1" spans="1:28">
      <c r="A2099" s="137"/>
      <c r="B2099" s="137"/>
      <c r="C2099" s="137"/>
      <c r="D2099" s="137"/>
      <c r="E2099" s="137"/>
      <c r="F2099" s="137"/>
      <c r="G2099" s="137"/>
      <c r="H2099" s="137"/>
      <c r="I2099" s="137"/>
      <c r="J2099" s="137"/>
      <c r="K2099" s="137"/>
      <c r="L2099" s="137"/>
      <c r="M2099" s="137"/>
      <c r="N2099" s="137"/>
      <c r="O2099" s="137"/>
      <c r="P2099" s="137"/>
      <c r="Q2099" s="137"/>
      <c r="R2099" s="137"/>
      <c r="S2099" s="137"/>
      <c r="T2099" s="137"/>
      <c r="U2099" s="137"/>
      <c r="V2099" s="137"/>
      <c r="W2099" s="137"/>
      <c r="X2099" s="137"/>
      <c r="Y2099" s="137"/>
      <c r="Z2099" s="137"/>
      <c r="AA2099" s="137"/>
      <c r="AB2099" s="137"/>
    </row>
    <row r="2100" s="139" customFormat="1" spans="1:28">
      <c r="A2100" s="137"/>
      <c r="B2100" s="137"/>
      <c r="C2100" s="137"/>
      <c r="D2100" s="137"/>
      <c r="E2100" s="137"/>
      <c r="F2100" s="137"/>
      <c r="G2100" s="137"/>
      <c r="H2100" s="137"/>
      <c r="I2100" s="137"/>
      <c r="J2100" s="137"/>
      <c r="K2100" s="137"/>
      <c r="L2100" s="137"/>
      <c r="M2100" s="137"/>
      <c r="N2100" s="137"/>
      <c r="O2100" s="137"/>
      <c r="P2100" s="137"/>
      <c r="Q2100" s="137"/>
      <c r="R2100" s="137"/>
      <c r="S2100" s="137"/>
      <c r="T2100" s="137"/>
      <c r="U2100" s="137"/>
      <c r="V2100" s="137"/>
      <c r="W2100" s="137"/>
      <c r="X2100" s="137"/>
      <c r="Y2100" s="137"/>
      <c r="Z2100" s="137"/>
      <c r="AA2100" s="137"/>
      <c r="AB2100" s="137"/>
    </row>
    <row r="2101" s="139" customFormat="1" spans="1:28">
      <c r="A2101" s="137"/>
      <c r="B2101" s="137"/>
      <c r="C2101" s="137"/>
      <c r="D2101" s="137"/>
      <c r="E2101" s="137"/>
      <c r="F2101" s="137"/>
      <c r="G2101" s="137"/>
      <c r="H2101" s="137"/>
      <c r="I2101" s="137"/>
      <c r="J2101" s="137"/>
      <c r="K2101" s="137"/>
      <c r="L2101" s="137"/>
      <c r="M2101" s="137"/>
      <c r="N2101" s="137"/>
      <c r="O2101" s="137"/>
      <c r="P2101" s="137"/>
      <c r="Q2101" s="137"/>
      <c r="R2101" s="137"/>
      <c r="S2101" s="137"/>
      <c r="T2101" s="137"/>
      <c r="U2101" s="137"/>
      <c r="V2101" s="137"/>
      <c r="W2101" s="137"/>
      <c r="X2101" s="137"/>
      <c r="Y2101" s="137"/>
      <c r="Z2101" s="137"/>
      <c r="AA2101" s="137"/>
      <c r="AB2101" s="137"/>
    </row>
    <row r="2102" s="139" customFormat="1" spans="1:28">
      <c r="A2102" s="137"/>
      <c r="B2102" s="137"/>
      <c r="C2102" s="137"/>
      <c r="D2102" s="137"/>
      <c r="E2102" s="137"/>
      <c r="F2102" s="137"/>
      <c r="G2102" s="137"/>
      <c r="H2102" s="137"/>
      <c r="I2102" s="137"/>
      <c r="J2102" s="137"/>
      <c r="K2102" s="137"/>
      <c r="L2102" s="137"/>
      <c r="M2102" s="137"/>
      <c r="N2102" s="137"/>
      <c r="O2102" s="137"/>
      <c r="P2102" s="137"/>
      <c r="Q2102" s="137"/>
      <c r="R2102" s="137"/>
      <c r="S2102" s="137"/>
      <c r="T2102" s="137"/>
      <c r="U2102" s="137"/>
      <c r="V2102" s="137"/>
      <c r="W2102" s="137"/>
      <c r="X2102" s="137"/>
      <c r="Y2102" s="137"/>
      <c r="Z2102" s="137"/>
      <c r="AA2102" s="137"/>
      <c r="AB2102" s="137"/>
    </row>
    <row r="2103" s="139" customFormat="1" spans="1:28">
      <c r="A2103" s="137"/>
      <c r="B2103" s="137"/>
      <c r="C2103" s="137"/>
      <c r="D2103" s="137"/>
      <c r="E2103" s="137"/>
      <c r="F2103" s="137"/>
      <c r="G2103" s="137"/>
      <c r="H2103" s="137"/>
      <c r="I2103" s="137"/>
      <c r="J2103" s="137"/>
      <c r="K2103" s="137"/>
      <c r="L2103" s="137"/>
      <c r="M2103" s="137"/>
      <c r="N2103" s="137"/>
      <c r="O2103" s="137"/>
      <c r="P2103" s="137"/>
      <c r="Q2103" s="137"/>
      <c r="R2103" s="137"/>
      <c r="S2103" s="137"/>
      <c r="T2103" s="137"/>
      <c r="U2103" s="137"/>
      <c r="V2103" s="137"/>
      <c r="W2103" s="137"/>
      <c r="X2103" s="137"/>
      <c r="Y2103" s="137"/>
      <c r="Z2103" s="137"/>
      <c r="AA2103" s="137"/>
      <c r="AB2103" s="137"/>
    </row>
    <row r="2104" s="139" customFormat="1" spans="1:28">
      <c r="A2104" s="137"/>
      <c r="B2104" s="137"/>
      <c r="C2104" s="137"/>
      <c r="D2104" s="137"/>
      <c r="E2104" s="137"/>
      <c r="F2104" s="137"/>
      <c r="G2104" s="137"/>
      <c r="H2104" s="137"/>
      <c r="I2104" s="137"/>
      <c r="J2104" s="137"/>
      <c r="K2104" s="137"/>
      <c r="L2104" s="137"/>
      <c r="M2104" s="137"/>
      <c r="N2104" s="137"/>
      <c r="O2104" s="137"/>
      <c r="P2104" s="137"/>
      <c r="Q2104" s="137"/>
      <c r="R2104" s="137"/>
      <c r="S2104" s="137"/>
      <c r="T2104" s="137"/>
      <c r="U2104" s="137"/>
      <c r="V2104" s="137"/>
      <c r="W2104" s="137"/>
      <c r="X2104" s="137"/>
      <c r="Y2104" s="137"/>
      <c r="Z2104" s="137"/>
      <c r="AA2104" s="137"/>
      <c r="AB2104" s="137"/>
    </row>
    <row r="2105" s="139" customFormat="1" spans="1:28">
      <c r="A2105" s="137"/>
      <c r="B2105" s="137"/>
      <c r="C2105" s="137"/>
      <c r="D2105" s="137"/>
      <c r="E2105" s="137"/>
      <c r="F2105" s="137"/>
      <c r="G2105" s="137"/>
      <c r="H2105" s="137"/>
      <c r="I2105" s="137"/>
      <c r="J2105" s="137"/>
      <c r="K2105" s="137"/>
      <c r="L2105" s="137"/>
      <c r="M2105" s="137"/>
      <c r="N2105" s="137"/>
      <c r="O2105" s="137"/>
      <c r="P2105" s="137"/>
      <c r="Q2105" s="137"/>
      <c r="R2105" s="137"/>
      <c r="S2105" s="137"/>
      <c r="T2105" s="137"/>
      <c r="U2105" s="137"/>
      <c r="V2105" s="137"/>
      <c r="W2105" s="137"/>
      <c r="X2105" s="137"/>
      <c r="Y2105" s="137"/>
      <c r="Z2105" s="137"/>
      <c r="AA2105" s="137"/>
      <c r="AB2105" s="137"/>
    </row>
    <row r="2106" s="139" customFormat="1" spans="1:28">
      <c r="A2106" s="137"/>
      <c r="B2106" s="137"/>
      <c r="C2106" s="137"/>
      <c r="D2106" s="137"/>
      <c r="E2106" s="137"/>
      <c r="F2106" s="137"/>
      <c r="G2106" s="137"/>
      <c r="H2106" s="137"/>
      <c r="I2106" s="137"/>
      <c r="J2106" s="137"/>
      <c r="K2106" s="137"/>
      <c r="L2106" s="137"/>
      <c r="M2106" s="137"/>
      <c r="N2106" s="137"/>
      <c r="O2106" s="137"/>
      <c r="P2106" s="137"/>
      <c r="Q2106" s="137"/>
      <c r="R2106" s="137"/>
      <c r="S2106" s="137"/>
      <c r="T2106" s="137"/>
      <c r="U2106" s="137"/>
      <c r="V2106" s="137"/>
      <c r="W2106" s="137"/>
      <c r="X2106" s="137"/>
      <c r="Y2106" s="137"/>
      <c r="Z2106" s="137"/>
      <c r="AA2106" s="137"/>
      <c r="AB2106" s="137"/>
    </row>
    <row r="2107" s="139" customFormat="1" spans="1:28">
      <c r="A2107" s="137"/>
      <c r="B2107" s="137"/>
      <c r="C2107" s="137"/>
      <c r="D2107" s="137"/>
      <c r="E2107" s="137"/>
      <c r="F2107" s="137"/>
      <c r="G2107" s="137"/>
      <c r="H2107" s="137"/>
      <c r="I2107" s="137"/>
      <c r="J2107" s="137"/>
      <c r="K2107" s="137"/>
      <c r="L2107" s="137"/>
      <c r="M2107" s="137"/>
      <c r="N2107" s="137"/>
      <c r="O2107" s="137"/>
      <c r="P2107" s="137"/>
      <c r="Q2107" s="137"/>
      <c r="R2107" s="137"/>
      <c r="S2107" s="137"/>
      <c r="T2107" s="137"/>
      <c r="U2107" s="137"/>
      <c r="V2107" s="137"/>
      <c r="W2107" s="137"/>
      <c r="X2107" s="137"/>
      <c r="Y2107" s="137"/>
      <c r="Z2107" s="137"/>
      <c r="AA2107" s="137"/>
      <c r="AB2107" s="137"/>
    </row>
    <row r="2108" s="139" customFormat="1" spans="1:28">
      <c r="A2108" s="137"/>
      <c r="B2108" s="137"/>
      <c r="C2108" s="137"/>
      <c r="D2108" s="137"/>
      <c r="E2108" s="137"/>
      <c r="F2108" s="137"/>
      <c r="G2108" s="137"/>
      <c r="H2108" s="137"/>
      <c r="I2108" s="137"/>
      <c r="J2108" s="137"/>
      <c r="K2108" s="137"/>
      <c r="L2108" s="137"/>
      <c r="M2108" s="137"/>
      <c r="N2108" s="137"/>
      <c r="O2108" s="137"/>
      <c r="P2108" s="137"/>
      <c r="Q2108" s="137"/>
      <c r="R2108" s="137"/>
      <c r="S2108" s="137"/>
      <c r="T2108" s="137"/>
      <c r="U2108" s="137"/>
      <c r="V2108" s="137"/>
      <c r="W2108" s="137"/>
      <c r="X2108" s="137"/>
      <c r="Y2108" s="137"/>
      <c r="Z2108" s="137"/>
      <c r="AA2108" s="137"/>
      <c r="AB2108" s="137"/>
    </row>
    <row r="2109" s="139" customFormat="1" spans="1:28">
      <c r="A2109" s="137"/>
      <c r="B2109" s="137"/>
      <c r="C2109" s="137"/>
      <c r="D2109" s="137"/>
      <c r="E2109" s="137"/>
      <c r="F2109" s="137"/>
      <c r="G2109" s="137"/>
      <c r="H2109" s="137"/>
      <c r="I2109" s="137"/>
      <c r="J2109" s="137"/>
      <c r="K2109" s="137"/>
      <c r="L2109" s="137"/>
      <c r="M2109" s="137"/>
      <c r="N2109" s="137"/>
      <c r="O2109" s="137"/>
      <c r="P2109" s="137"/>
      <c r="Q2109" s="137"/>
      <c r="R2109" s="137"/>
      <c r="S2109" s="137"/>
      <c r="T2109" s="137"/>
      <c r="U2109" s="137"/>
      <c r="V2109" s="137"/>
      <c r="W2109" s="137"/>
      <c r="X2109" s="137"/>
      <c r="Y2109" s="137"/>
      <c r="Z2109" s="137"/>
      <c r="AA2109" s="137"/>
      <c r="AB2109" s="137"/>
    </row>
    <row r="2110" s="139" customFormat="1" spans="1:28">
      <c r="A2110" s="137"/>
      <c r="B2110" s="137"/>
      <c r="C2110" s="137"/>
      <c r="D2110" s="137"/>
      <c r="E2110" s="137"/>
      <c r="F2110" s="137"/>
      <c r="G2110" s="137"/>
      <c r="H2110" s="137"/>
      <c r="I2110" s="137"/>
      <c r="J2110" s="137"/>
      <c r="K2110" s="137"/>
      <c r="L2110" s="137"/>
      <c r="M2110" s="137"/>
      <c r="N2110" s="137"/>
      <c r="O2110" s="137"/>
      <c r="P2110" s="137"/>
      <c r="Q2110" s="137"/>
      <c r="R2110" s="137"/>
      <c r="S2110" s="137"/>
      <c r="T2110" s="137"/>
      <c r="U2110" s="137"/>
      <c r="V2110" s="137"/>
      <c r="W2110" s="137"/>
      <c r="X2110" s="137"/>
      <c r="Y2110" s="137"/>
      <c r="Z2110" s="137"/>
      <c r="AA2110" s="137"/>
      <c r="AB2110" s="137"/>
    </row>
    <row r="2111" s="139" customFormat="1" spans="1:28">
      <c r="A2111" s="137"/>
      <c r="B2111" s="137"/>
      <c r="C2111" s="137"/>
      <c r="D2111" s="137"/>
      <c r="E2111" s="137"/>
      <c r="F2111" s="137"/>
      <c r="G2111" s="137"/>
      <c r="H2111" s="137"/>
      <c r="I2111" s="137"/>
      <c r="J2111" s="137"/>
      <c r="K2111" s="137"/>
      <c r="L2111" s="137"/>
      <c r="M2111" s="137"/>
      <c r="N2111" s="137"/>
      <c r="O2111" s="137"/>
      <c r="P2111" s="137"/>
      <c r="Q2111" s="137"/>
      <c r="R2111" s="137"/>
      <c r="S2111" s="137"/>
      <c r="T2111" s="137"/>
      <c r="U2111" s="137"/>
      <c r="V2111" s="137"/>
      <c r="W2111" s="137"/>
      <c r="X2111" s="137"/>
      <c r="Y2111" s="137"/>
      <c r="Z2111" s="137"/>
      <c r="AA2111" s="137"/>
      <c r="AB2111" s="137"/>
    </row>
    <row r="2112" s="139" customFormat="1" spans="1:28">
      <c r="A2112" s="137"/>
      <c r="B2112" s="137"/>
      <c r="C2112" s="137"/>
      <c r="D2112" s="137"/>
      <c r="E2112" s="137"/>
      <c r="F2112" s="137"/>
      <c r="G2112" s="137"/>
      <c r="H2112" s="137"/>
      <c r="I2112" s="137"/>
      <c r="J2112" s="137"/>
      <c r="K2112" s="137"/>
      <c r="L2112" s="137"/>
      <c r="M2112" s="137"/>
      <c r="N2112" s="137"/>
      <c r="O2112" s="137"/>
      <c r="P2112" s="137"/>
      <c r="Q2112" s="137"/>
      <c r="R2112" s="137"/>
      <c r="S2112" s="137"/>
      <c r="T2112" s="137"/>
      <c r="U2112" s="137"/>
      <c r="V2112" s="137"/>
      <c r="W2112" s="137"/>
      <c r="X2112" s="137"/>
      <c r="Y2112" s="137"/>
      <c r="Z2112" s="137"/>
      <c r="AA2112" s="137"/>
      <c r="AB2112" s="137"/>
    </row>
    <row r="2113" s="139" customFormat="1" spans="1:28">
      <c r="A2113" s="137"/>
      <c r="B2113" s="137"/>
      <c r="C2113" s="137"/>
      <c r="D2113" s="137"/>
      <c r="E2113" s="137"/>
      <c r="F2113" s="137"/>
      <c r="G2113" s="137"/>
      <c r="H2113" s="137"/>
      <c r="I2113" s="137"/>
      <c r="J2113" s="137"/>
      <c r="K2113" s="137"/>
      <c r="L2113" s="137"/>
      <c r="M2113" s="137"/>
      <c r="N2113" s="137"/>
      <c r="O2113" s="137"/>
      <c r="P2113" s="137"/>
      <c r="Q2113" s="137"/>
      <c r="R2113" s="137"/>
      <c r="S2113" s="137"/>
      <c r="T2113" s="137"/>
      <c r="U2113" s="137"/>
      <c r="V2113" s="137"/>
      <c r="W2113" s="137"/>
      <c r="X2113" s="137"/>
      <c r="Y2113" s="137"/>
      <c r="Z2113" s="137"/>
      <c r="AA2113" s="137"/>
      <c r="AB2113" s="137"/>
    </row>
    <row r="2114" s="139" customFormat="1" spans="1:28">
      <c r="A2114" s="137"/>
      <c r="B2114" s="137"/>
      <c r="C2114" s="137"/>
      <c r="D2114" s="137"/>
      <c r="E2114" s="137"/>
      <c r="F2114" s="137"/>
      <c r="G2114" s="137"/>
      <c r="H2114" s="137"/>
      <c r="I2114" s="137"/>
      <c r="J2114" s="137"/>
      <c r="K2114" s="137"/>
      <c r="L2114" s="137"/>
      <c r="M2114" s="137"/>
      <c r="N2114" s="137"/>
      <c r="O2114" s="137"/>
      <c r="P2114" s="137"/>
      <c r="Q2114" s="137"/>
      <c r="R2114" s="137"/>
      <c r="S2114" s="137"/>
      <c r="T2114" s="137"/>
      <c r="U2114" s="137"/>
      <c r="V2114" s="137"/>
      <c r="W2114" s="137"/>
      <c r="X2114" s="137"/>
      <c r="Y2114" s="137"/>
      <c r="Z2114" s="137"/>
      <c r="AA2114" s="137"/>
      <c r="AB2114" s="137"/>
    </row>
    <row r="2115" s="139" customFormat="1" spans="1:28">
      <c r="A2115" s="137"/>
      <c r="B2115" s="137"/>
      <c r="C2115" s="137"/>
      <c r="D2115" s="137"/>
      <c r="E2115" s="137"/>
      <c r="F2115" s="137"/>
      <c r="G2115" s="137"/>
      <c r="H2115" s="137"/>
      <c r="I2115" s="137"/>
      <c r="J2115" s="137"/>
      <c r="K2115" s="137"/>
      <c r="L2115" s="137"/>
      <c r="M2115" s="137"/>
      <c r="N2115" s="137"/>
      <c r="O2115" s="137"/>
      <c r="P2115" s="137"/>
      <c r="Q2115" s="137"/>
      <c r="R2115" s="137"/>
      <c r="S2115" s="137"/>
      <c r="T2115" s="137"/>
      <c r="U2115" s="137"/>
      <c r="V2115" s="137"/>
      <c r="W2115" s="137"/>
      <c r="X2115" s="137"/>
      <c r="Y2115" s="137"/>
      <c r="Z2115" s="137"/>
      <c r="AA2115" s="137"/>
      <c r="AB2115" s="137"/>
    </row>
    <row r="2116" s="139" customFormat="1" spans="1:28">
      <c r="A2116" s="137"/>
      <c r="B2116" s="137"/>
      <c r="C2116" s="137"/>
      <c r="D2116" s="137"/>
      <c r="E2116" s="137"/>
      <c r="F2116" s="137"/>
      <c r="G2116" s="137"/>
      <c r="H2116" s="137"/>
      <c r="I2116" s="137"/>
      <c r="J2116" s="137"/>
      <c r="K2116" s="137"/>
      <c r="L2116" s="137"/>
      <c r="M2116" s="137"/>
      <c r="N2116" s="137"/>
      <c r="O2116" s="137"/>
      <c r="P2116" s="137"/>
      <c r="Q2116" s="137"/>
      <c r="R2116" s="137"/>
      <c r="S2116" s="137"/>
      <c r="T2116" s="137"/>
      <c r="U2116" s="137"/>
      <c r="V2116" s="137"/>
      <c r="W2116" s="137"/>
      <c r="X2116" s="137"/>
      <c r="Y2116" s="137"/>
      <c r="Z2116" s="137"/>
      <c r="AA2116" s="137"/>
      <c r="AB2116" s="137"/>
    </row>
    <row r="2117" s="139" customFormat="1" spans="1:28">
      <c r="A2117" s="137"/>
      <c r="B2117" s="137"/>
      <c r="C2117" s="137"/>
      <c r="D2117" s="137"/>
      <c r="E2117" s="137"/>
      <c r="F2117" s="137"/>
      <c r="G2117" s="137"/>
      <c r="H2117" s="137"/>
      <c r="I2117" s="137"/>
      <c r="J2117" s="137"/>
      <c r="K2117" s="137"/>
      <c r="L2117" s="137"/>
      <c r="M2117" s="137"/>
      <c r="N2117" s="137"/>
      <c r="O2117" s="137"/>
      <c r="P2117" s="137"/>
      <c r="Q2117" s="137"/>
      <c r="R2117" s="137"/>
      <c r="S2117" s="137"/>
      <c r="T2117" s="137"/>
      <c r="U2117" s="137"/>
      <c r="V2117" s="137"/>
      <c r="W2117" s="137"/>
      <c r="X2117" s="137"/>
      <c r="Y2117" s="137"/>
      <c r="Z2117" s="137"/>
      <c r="AA2117" s="137"/>
      <c r="AB2117" s="137"/>
    </row>
    <row r="2118" s="139" customFormat="1" spans="1:28">
      <c r="A2118" s="137"/>
      <c r="B2118" s="137"/>
      <c r="C2118" s="137"/>
      <c r="D2118" s="137"/>
      <c r="E2118" s="137"/>
      <c r="F2118" s="137"/>
      <c r="G2118" s="137"/>
      <c r="H2118" s="137"/>
      <c r="I2118" s="137"/>
      <c r="J2118" s="137"/>
      <c r="K2118" s="137"/>
      <c r="L2118" s="137"/>
      <c r="M2118" s="137"/>
      <c r="N2118" s="137"/>
      <c r="O2118" s="137"/>
      <c r="P2118" s="137"/>
      <c r="Q2118" s="137"/>
      <c r="R2118" s="137"/>
      <c r="S2118" s="137"/>
      <c r="T2118" s="137"/>
      <c r="U2118" s="137"/>
      <c r="V2118" s="137"/>
      <c r="W2118" s="137"/>
      <c r="X2118" s="137"/>
      <c r="Y2118" s="137"/>
      <c r="Z2118" s="137"/>
      <c r="AA2118" s="137"/>
      <c r="AB2118" s="137"/>
    </row>
    <row r="2119" s="139" customFormat="1" spans="1:28">
      <c r="A2119" s="137"/>
      <c r="B2119" s="137"/>
      <c r="C2119" s="137"/>
      <c r="D2119" s="137"/>
      <c r="E2119" s="137"/>
      <c r="F2119" s="137"/>
      <c r="G2119" s="137"/>
      <c r="H2119" s="137"/>
      <c r="I2119" s="137"/>
      <c r="J2119" s="137"/>
      <c r="K2119" s="137"/>
      <c r="L2119" s="137"/>
      <c r="M2119" s="137"/>
      <c r="N2119" s="137"/>
      <c r="O2119" s="137"/>
      <c r="P2119" s="137"/>
      <c r="Q2119" s="137"/>
      <c r="R2119" s="137"/>
      <c r="S2119" s="137"/>
      <c r="T2119" s="137"/>
      <c r="U2119" s="137"/>
      <c r="V2119" s="137"/>
      <c r="W2119" s="137"/>
      <c r="X2119" s="137"/>
      <c r="Y2119" s="137"/>
      <c r="Z2119" s="137"/>
      <c r="AA2119" s="137"/>
      <c r="AB2119" s="137"/>
    </row>
    <row r="2120" s="139" customFormat="1" spans="1:28">
      <c r="A2120" s="137"/>
      <c r="B2120" s="137"/>
      <c r="C2120" s="137"/>
      <c r="D2120" s="137"/>
      <c r="E2120" s="137"/>
      <c r="F2120" s="137"/>
      <c r="G2120" s="137"/>
      <c r="H2120" s="137"/>
      <c r="I2120" s="137"/>
      <c r="J2120" s="137"/>
      <c r="K2120" s="137"/>
      <c r="L2120" s="137"/>
      <c r="M2120" s="137"/>
      <c r="N2120" s="137"/>
      <c r="O2120" s="137"/>
      <c r="P2120" s="137"/>
      <c r="Q2120" s="137"/>
      <c r="R2120" s="137"/>
      <c r="S2120" s="137"/>
      <c r="T2120" s="137"/>
      <c r="U2120" s="137"/>
      <c r="V2120" s="137"/>
      <c r="W2120" s="137"/>
      <c r="X2120" s="137"/>
      <c r="Y2120" s="137"/>
      <c r="Z2120" s="137"/>
      <c r="AA2120" s="137"/>
      <c r="AB2120" s="137"/>
    </row>
    <row r="2121" s="139" customFormat="1" spans="1:28">
      <c r="A2121" s="137"/>
      <c r="B2121" s="137"/>
      <c r="C2121" s="137"/>
      <c r="D2121" s="137"/>
      <c r="E2121" s="137"/>
      <c r="F2121" s="137"/>
      <c r="G2121" s="137"/>
      <c r="H2121" s="137"/>
      <c r="I2121" s="137"/>
      <c r="J2121" s="137"/>
      <c r="K2121" s="137"/>
      <c r="L2121" s="137"/>
      <c r="M2121" s="137"/>
      <c r="N2121" s="137"/>
      <c r="O2121" s="137"/>
      <c r="P2121" s="137"/>
      <c r="Q2121" s="137"/>
      <c r="R2121" s="137"/>
      <c r="S2121" s="137"/>
      <c r="T2121" s="137"/>
      <c r="U2121" s="137"/>
      <c r="V2121" s="137"/>
      <c r="W2121" s="137"/>
      <c r="X2121" s="137"/>
      <c r="Y2121" s="137"/>
      <c r="Z2121" s="137"/>
      <c r="AA2121" s="137"/>
      <c r="AB2121" s="137"/>
    </row>
    <row r="2122" s="139" customFormat="1" spans="1:28">
      <c r="A2122" s="137"/>
      <c r="B2122" s="137"/>
      <c r="C2122" s="137"/>
      <c r="D2122" s="137"/>
      <c r="E2122" s="137"/>
      <c r="F2122" s="137"/>
      <c r="G2122" s="137"/>
      <c r="H2122" s="137"/>
      <c r="I2122" s="137"/>
      <c r="J2122" s="137"/>
      <c r="K2122" s="137"/>
      <c r="L2122" s="137"/>
      <c r="M2122" s="137"/>
      <c r="N2122" s="137"/>
      <c r="O2122" s="137"/>
      <c r="P2122" s="137"/>
      <c r="Q2122" s="137"/>
      <c r="R2122" s="137"/>
      <c r="S2122" s="137"/>
      <c r="T2122" s="137"/>
      <c r="U2122" s="137"/>
      <c r="V2122" s="137"/>
      <c r="W2122" s="137"/>
      <c r="X2122" s="137"/>
      <c r="Y2122" s="137"/>
      <c r="Z2122" s="137"/>
      <c r="AA2122" s="137"/>
      <c r="AB2122" s="137"/>
    </row>
    <row r="2123" s="139" customFormat="1" spans="1:28">
      <c r="A2123" s="137"/>
      <c r="B2123" s="137"/>
      <c r="C2123" s="137"/>
      <c r="D2123" s="137"/>
      <c r="E2123" s="137"/>
      <c r="F2123" s="137"/>
      <c r="G2123" s="137"/>
      <c r="H2123" s="137"/>
      <c r="I2123" s="137"/>
      <c r="J2123" s="137"/>
      <c r="K2123" s="137"/>
      <c r="L2123" s="137"/>
      <c r="M2123" s="137"/>
      <c r="N2123" s="137"/>
      <c r="O2123" s="137"/>
      <c r="P2123" s="137"/>
      <c r="Q2123" s="137"/>
      <c r="R2123" s="137"/>
      <c r="S2123" s="137"/>
      <c r="T2123" s="137"/>
      <c r="U2123" s="137"/>
      <c r="V2123" s="137"/>
      <c r="W2123" s="137"/>
      <c r="X2123" s="137"/>
      <c r="Y2123" s="137"/>
      <c r="Z2123" s="137"/>
      <c r="AA2123" s="137"/>
      <c r="AB2123" s="137"/>
    </row>
    <row r="2124" s="139" customFormat="1" spans="1:28">
      <c r="A2124" s="137"/>
      <c r="B2124" s="137"/>
      <c r="C2124" s="137"/>
      <c r="D2124" s="137"/>
      <c r="E2124" s="137"/>
      <c r="F2124" s="137"/>
      <c r="G2124" s="137"/>
      <c r="H2124" s="137"/>
      <c r="I2124" s="137"/>
      <c r="J2124" s="137"/>
      <c r="K2124" s="137"/>
      <c r="L2124" s="137"/>
      <c r="M2124" s="137"/>
      <c r="N2124" s="137"/>
      <c r="O2124" s="137"/>
      <c r="P2124" s="137"/>
      <c r="Q2124" s="137"/>
      <c r="R2124" s="137"/>
      <c r="S2124" s="137"/>
      <c r="T2124" s="137"/>
      <c r="U2124" s="137"/>
      <c r="V2124" s="137"/>
      <c r="W2124" s="137"/>
      <c r="X2124" s="137"/>
      <c r="Y2124" s="137"/>
      <c r="Z2124" s="137"/>
      <c r="AA2124" s="137"/>
      <c r="AB2124" s="137"/>
    </row>
    <row r="2125" s="139" customFormat="1" spans="1:28">
      <c r="A2125" s="137"/>
      <c r="B2125" s="137"/>
      <c r="C2125" s="137"/>
      <c r="D2125" s="137"/>
      <c r="E2125" s="137"/>
      <c r="F2125" s="137"/>
      <c r="G2125" s="137"/>
      <c r="H2125" s="137"/>
      <c r="I2125" s="137"/>
      <c r="J2125" s="137"/>
      <c r="K2125" s="137"/>
      <c r="L2125" s="137"/>
      <c r="M2125" s="137"/>
      <c r="N2125" s="137"/>
      <c r="O2125" s="137"/>
      <c r="P2125" s="137"/>
      <c r="Q2125" s="137"/>
      <c r="R2125" s="137"/>
      <c r="S2125" s="137"/>
      <c r="T2125" s="137"/>
      <c r="U2125" s="137"/>
      <c r="V2125" s="137"/>
      <c r="W2125" s="137"/>
      <c r="X2125" s="137"/>
      <c r="Y2125" s="137"/>
      <c r="Z2125" s="137"/>
      <c r="AA2125" s="137"/>
      <c r="AB2125" s="137"/>
    </row>
    <row r="2126" s="139" customFormat="1" spans="1:28">
      <c r="A2126" s="137"/>
      <c r="B2126" s="137"/>
      <c r="C2126" s="137"/>
      <c r="D2126" s="137"/>
      <c r="E2126" s="137"/>
      <c r="F2126" s="137"/>
      <c r="G2126" s="137"/>
      <c r="H2126" s="137"/>
      <c r="I2126" s="137"/>
      <c r="J2126" s="137"/>
      <c r="K2126" s="137"/>
      <c r="L2126" s="137"/>
      <c r="M2126" s="137"/>
      <c r="N2126" s="137"/>
      <c r="O2126" s="137"/>
      <c r="P2126" s="137"/>
      <c r="Q2126" s="137"/>
      <c r="R2126" s="137"/>
      <c r="S2126" s="137"/>
      <c r="T2126" s="137"/>
      <c r="U2126" s="137"/>
      <c r="V2126" s="137"/>
      <c r="W2126" s="137"/>
      <c r="X2126" s="137"/>
      <c r="Y2126" s="137"/>
      <c r="Z2126" s="137"/>
      <c r="AA2126" s="137"/>
      <c r="AB2126" s="137"/>
    </row>
    <row r="2127" s="139" customFormat="1" spans="1:28">
      <c r="A2127" s="137"/>
      <c r="B2127" s="137"/>
      <c r="C2127" s="137"/>
      <c r="D2127" s="137"/>
      <c r="E2127" s="137"/>
      <c r="F2127" s="137"/>
      <c r="G2127" s="137"/>
      <c r="H2127" s="137"/>
      <c r="I2127" s="137"/>
      <c r="J2127" s="137"/>
      <c r="K2127" s="137"/>
      <c r="L2127" s="137"/>
      <c r="M2127" s="137"/>
      <c r="N2127" s="137"/>
      <c r="O2127" s="137"/>
      <c r="P2127" s="137"/>
      <c r="Q2127" s="137"/>
      <c r="R2127" s="137"/>
      <c r="S2127" s="137"/>
      <c r="T2127" s="137"/>
      <c r="U2127" s="137"/>
      <c r="V2127" s="137"/>
      <c r="W2127" s="137"/>
      <c r="X2127" s="137"/>
      <c r="Y2127" s="137"/>
      <c r="Z2127" s="137"/>
      <c r="AA2127" s="137"/>
      <c r="AB2127" s="137"/>
    </row>
    <row r="2128" s="139" customFormat="1" spans="1:28">
      <c r="A2128" s="137"/>
      <c r="B2128" s="137"/>
      <c r="C2128" s="137"/>
      <c r="D2128" s="137"/>
      <c r="E2128" s="137"/>
      <c r="F2128" s="137"/>
      <c r="G2128" s="137"/>
      <c r="H2128" s="137"/>
      <c r="I2128" s="137"/>
      <c r="J2128" s="137"/>
      <c r="K2128" s="137"/>
      <c r="L2128" s="137"/>
      <c r="M2128" s="137"/>
      <c r="N2128" s="137"/>
      <c r="O2128" s="137"/>
      <c r="P2128" s="137"/>
      <c r="Q2128" s="137"/>
      <c r="R2128" s="137"/>
      <c r="S2128" s="137"/>
      <c r="T2128" s="137"/>
      <c r="U2128" s="137"/>
      <c r="V2128" s="137"/>
      <c r="W2128" s="137"/>
      <c r="X2128" s="137"/>
      <c r="Y2128" s="137"/>
      <c r="Z2128" s="137"/>
      <c r="AA2128" s="137"/>
      <c r="AB2128" s="137"/>
    </row>
    <row r="2129" s="139" customFormat="1" spans="1:28">
      <c r="A2129" s="137"/>
      <c r="B2129" s="137"/>
      <c r="C2129" s="137"/>
      <c r="D2129" s="137"/>
      <c r="E2129" s="137"/>
      <c r="F2129" s="137"/>
      <c r="G2129" s="137"/>
      <c r="H2129" s="137"/>
      <c r="I2129" s="137"/>
      <c r="J2129" s="137"/>
      <c r="K2129" s="137"/>
      <c r="L2129" s="137"/>
      <c r="M2129" s="137"/>
      <c r="N2129" s="137"/>
      <c r="O2129" s="137"/>
      <c r="P2129" s="137"/>
      <c r="Q2129" s="137"/>
      <c r="R2129" s="137"/>
      <c r="S2129" s="137"/>
      <c r="T2129" s="137"/>
      <c r="U2129" s="137"/>
      <c r="V2129" s="137"/>
      <c r="W2129" s="137"/>
      <c r="X2129" s="137"/>
      <c r="Y2129" s="137"/>
      <c r="Z2129" s="137"/>
      <c r="AA2129" s="137"/>
      <c r="AB2129" s="137"/>
    </row>
    <row r="2130" s="139" customFormat="1" spans="1:28">
      <c r="A2130" s="137"/>
      <c r="B2130" s="137"/>
      <c r="C2130" s="137"/>
      <c r="D2130" s="137"/>
      <c r="E2130" s="137"/>
      <c r="F2130" s="137"/>
      <c r="G2130" s="137"/>
      <c r="H2130" s="137"/>
      <c r="I2130" s="137"/>
      <c r="J2130" s="137"/>
      <c r="K2130" s="137"/>
      <c r="L2130" s="137"/>
      <c r="M2130" s="137"/>
      <c r="N2130" s="137"/>
      <c r="O2130" s="137"/>
      <c r="P2130" s="137"/>
      <c r="Q2130" s="137"/>
      <c r="R2130" s="137"/>
      <c r="S2130" s="137"/>
      <c r="T2130" s="137"/>
      <c r="U2130" s="137"/>
      <c r="V2130" s="137"/>
      <c r="W2130" s="137"/>
      <c r="X2130" s="137"/>
      <c r="Y2130" s="137"/>
      <c r="Z2130" s="137"/>
      <c r="AA2130" s="137"/>
      <c r="AB2130" s="137"/>
    </row>
    <row r="2131" s="139" customFormat="1" spans="1:28">
      <c r="A2131" s="137"/>
      <c r="B2131" s="137"/>
      <c r="C2131" s="137"/>
      <c r="D2131" s="137"/>
      <c r="E2131" s="137"/>
      <c r="F2131" s="137"/>
      <c r="G2131" s="137"/>
      <c r="H2131" s="137"/>
      <c r="I2131" s="137"/>
      <c r="J2131" s="137"/>
      <c r="K2131" s="137"/>
      <c r="L2131" s="137"/>
      <c r="M2131" s="137"/>
      <c r="N2131" s="137"/>
      <c r="O2131" s="137"/>
      <c r="P2131" s="137"/>
      <c r="Q2131" s="137"/>
      <c r="R2131" s="137"/>
      <c r="S2131" s="137"/>
      <c r="T2131" s="137"/>
      <c r="U2131" s="137"/>
      <c r="V2131" s="137"/>
      <c r="W2131" s="137"/>
      <c r="X2131" s="137"/>
      <c r="Y2131" s="137"/>
      <c r="Z2131" s="137"/>
      <c r="AA2131" s="137"/>
      <c r="AB2131" s="137"/>
    </row>
    <row r="2132" s="139" customFormat="1" spans="1:28">
      <c r="A2132" s="137"/>
      <c r="B2132" s="137"/>
      <c r="C2132" s="137"/>
      <c r="D2132" s="137"/>
      <c r="E2132" s="137"/>
      <c r="F2132" s="137"/>
      <c r="G2132" s="137"/>
      <c r="H2132" s="137"/>
      <c r="I2132" s="137"/>
      <c r="J2132" s="137"/>
      <c r="K2132" s="137"/>
      <c r="L2132" s="137"/>
      <c r="M2132" s="137"/>
      <c r="N2132" s="137"/>
      <c r="O2132" s="137"/>
      <c r="P2132" s="137"/>
      <c r="Q2132" s="137"/>
      <c r="R2132" s="137"/>
      <c r="S2132" s="137"/>
      <c r="T2132" s="137"/>
      <c r="U2132" s="137"/>
      <c r="V2132" s="137"/>
      <c r="W2132" s="137"/>
      <c r="X2132" s="137"/>
      <c r="Y2132" s="137"/>
      <c r="Z2132" s="137"/>
      <c r="AA2132" s="137"/>
      <c r="AB2132" s="137"/>
    </row>
    <row r="2133" s="139" customFormat="1" spans="1:28">
      <c r="A2133" s="137"/>
      <c r="B2133" s="137"/>
      <c r="C2133" s="137"/>
      <c r="D2133" s="137"/>
      <c r="E2133" s="137"/>
      <c r="F2133" s="137"/>
      <c r="G2133" s="137"/>
      <c r="H2133" s="137"/>
      <c r="I2133" s="137"/>
      <c r="J2133" s="137"/>
      <c r="K2133" s="137"/>
      <c r="L2133" s="137"/>
      <c r="M2133" s="137"/>
      <c r="N2133" s="137"/>
      <c r="O2133" s="137"/>
      <c r="P2133" s="137"/>
      <c r="Q2133" s="137"/>
      <c r="R2133" s="137"/>
      <c r="S2133" s="137"/>
      <c r="T2133" s="137"/>
      <c r="U2133" s="137"/>
      <c r="V2133" s="137"/>
      <c r="W2133" s="137"/>
      <c r="X2133" s="137"/>
      <c r="Y2133" s="137"/>
      <c r="Z2133" s="137"/>
      <c r="AA2133" s="137"/>
      <c r="AB2133" s="137"/>
    </row>
    <row r="2134" s="139" customFormat="1" spans="1:28">
      <c r="A2134" s="137"/>
      <c r="B2134" s="137"/>
      <c r="C2134" s="137"/>
      <c r="D2134" s="137"/>
      <c r="E2134" s="137"/>
      <c r="F2134" s="137"/>
      <c r="G2134" s="137"/>
      <c r="H2134" s="137"/>
      <c r="I2134" s="137"/>
      <c r="J2134" s="137"/>
      <c r="K2134" s="137"/>
      <c r="L2134" s="137"/>
      <c r="M2134" s="137"/>
      <c r="N2134" s="137"/>
      <c r="O2134" s="137"/>
      <c r="P2134" s="137"/>
      <c r="Q2134" s="137"/>
      <c r="R2134" s="137"/>
      <c r="S2134" s="137"/>
      <c r="T2134" s="137"/>
      <c r="U2134" s="137"/>
      <c r="V2134" s="137"/>
      <c r="W2134" s="137"/>
      <c r="X2134" s="137"/>
      <c r="Y2134" s="137"/>
      <c r="Z2134" s="137"/>
      <c r="AA2134" s="137"/>
      <c r="AB2134" s="137"/>
    </row>
    <row r="2135" s="139" customFormat="1" spans="1:28">
      <c r="A2135" s="137"/>
      <c r="B2135" s="137"/>
      <c r="C2135" s="137"/>
      <c r="D2135" s="137"/>
      <c r="E2135" s="137"/>
      <c r="F2135" s="137"/>
      <c r="G2135" s="137"/>
      <c r="H2135" s="137"/>
      <c r="I2135" s="137"/>
      <c r="J2135" s="137"/>
      <c r="K2135" s="137"/>
      <c r="L2135" s="137"/>
      <c r="M2135" s="137"/>
      <c r="N2135" s="137"/>
      <c r="O2135" s="137"/>
      <c r="P2135" s="137"/>
      <c r="Q2135" s="137"/>
      <c r="R2135" s="137"/>
      <c r="S2135" s="137"/>
      <c r="T2135" s="137"/>
      <c r="U2135" s="137"/>
      <c r="V2135" s="137"/>
      <c r="W2135" s="137"/>
      <c r="X2135" s="137"/>
      <c r="Y2135" s="137"/>
      <c r="Z2135" s="137"/>
      <c r="AA2135" s="137"/>
      <c r="AB2135" s="137"/>
    </row>
    <row r="2136" s="139" customFormat="1" spans="1:28">
      <c r="A2136" s="137"/>
      <c r="B2136" s="137"/>
      <c r="C2136" s="137"/>
      <c r="D2136" s="137"/>
      <c r="E2136" s="137"/>
      <c r="F2136" s="137"/>
      <c r="G2136" s="137"/>
      <c r="H2136" s="137"/>
      <c r="I2136" s="137"/>
      <c r="J2136" s="137"/>
      <c r="K2136" s="137"/>
      <c r="L2136" s="137"/>
      <c r="M2136" s="137"/>
      <c r="N2136" s="137"/>
      <c r="O2136" s="137"/>
      <c r="P2136" s="137"/>
      <c r="Q2136" s="137"/>
      <c r="R2136" s="137"/>
      <c r="S2136" s="137"/>
      <c r="T2136" s="137"/>
      <c r="U2136" s="137"/>
      <c r="V2136" s="137"/>
      <c r="W2136" s="137"/>
      <c r="X2136" s="137"/>
      <c r="Y2136" s="137"/>
      <c r="Z2136" s="137"/>
      <c r="AA2136" s="137"/>
      <c r="AB2136" s="137"/>
    </row>
    <row r="2137" s="139" customFormat="1" spans="1:28">
      <c r="A2137" s="137"/>
      <c r="B2137" s="137"/>
      <c r="C2137" s="137"/>
      <c r="D2137" s="137"/>
      <c r="E2137" s="137"/>
      <c r="F2137" s="137"/>
      <c r="G2137" s="137"/>
      <c r="H2137" s="137"/>
      <c r="I2137" s="137"/>
      <c r="J2137" s="137"/>
      <c r="K2137" s="137"/>
      <c r="L2137" s="137"/>
      <c r="M2137" s="137"/>
      <c r="N2137" s="137"/>
      <c r="O2137" s="137"/>
      <c r="P2137" s="137"/>
      <c r="Q2137" s="137"/>
      <c r="R2137" s="137"/>
      <c r="S2137" s="137"/>
      <c r="T2137" s="137"/>
      <c r="U2137" s="137"/>
      <c r="V2137" s="137"/>
      <c r="W2137" s="137"/>
      <c r="X2137" s="137"/>
      <c r="Y2137" s="137"/>
      <c r="Z2137" s="137"/>
      <c r="AA2137" s="137"/>
      <c r="AB2137" s="137"/>
    </row>
    <row r="2138" s="139" customFormat="1" spans="1:28">
      <c r="A2138" s="137"/>
      <c r="B2138" s="137"/>
      <c r="C2138" s="137"/>
      <c r="D2138" s="137"/>
      <c r="E2138" s="137"/>
      <c r="F2138" s="137"/>
      <c r="G2138" s="137"/>
      <c r="H2138" s="137"/>
      <c r="I2138" s="137"/>
      <c r="J2138" s="137"/>
      <c r="K2138" s="137"/>
      <c r="L2138" s="137"/>
      <c r="M2138" s="137"/>
      <c r="N2138" s="137"/>
      <c r="O2138" s="137"/>
      <c r="P2138" s="137"/>
      <c r="Q2138" s="137"/>
      <c r="R2138" s="137"/>
      <c r="S2138" s="137"/>
      <c r="T2138" s="137"/>
      <c r="U2138" s="137"/>
      <c r="V2138" s="137"/>
      <c r="W2138" s="137"/>
      <c r="X2138" s="137"/>
      <c r="Y2138" s="137"/>
      <c r="Z2138" s="137"/>
      <c r="AA2138" s="137"/>
      <c r="AB2138" s="137"/>
    </row>
    <row r="2139" s="139" customFormat="1" spans="1:28">
      <c r="A2139" s="137"/>
      <c r="B2139" s="137"/>
      <c r="C2139" s="137"/>
      <c r="D2139" s="137"/>
      <c r="E2139" s="137"/>
      <c r="F2139" s="137"/>
      <c r="G2139" s="137"/>
      <c r="H2139" s="137"/>
      <c r="I2139" s="137"/>
      <c r="J2139" s="137"/>
      <c r="K2139" s="137"/>
      <c r="L2139" s="137"/>
      <c r="M2139" s="137"/>
      <c r="N2139" s="137"/>
      <c r="O2139" s="137"/>
      <c r="P2139" s="137"/>
      <c r="Q2139" s="137"/>
      <c r="R2139" s="137"/>
      <c r="S2139" s="137"/>
      <c r="T2139" s="137"/>
      <c r="U2139" s="137"/>
      <c r="V2139" s="137"/>
      <c r="W2139" s="137"/>
      <c r="X2139" s="137"/>
      <c r="Y2139" s="137"/>
      <c r="Z2139" s="137"/>
      <c r="AA2139" s="137"/>
      <c r="AB2139" s="137"/>
    </row>
    <row r="2140" s="139" customFormat="1" spans="1:28">
      <c r="A2140" s="137"/>
      <c r="B2140" s="137"/>
      <c r="C2140" s="137"/>
      <c r="D2140" s="137"/>
      <c r="E2140" s="137"/>
      <c r="F2140" s="137"/>
      <c r="G2140" s="137"/>
      <c r="H2140" s="137"/>
      <c r="I2140" s="137"/>
      <c r="J2140" s="137"/>
      <c r="K2140" s="137"/>
      <c r="L2140" s="137"/>
      <c r="M2140" s="137"/>
      <c r="N2140" s="137"/>
      <c r="O2140" s="137"/>
      <c r="P2140" s="137"/>
      <c r="Q2140" s="137"/>
      <c r="R2140" s="137"/>
      <c r="S2140" s="137"/>
      <c r="T2140" s="137"/>
      <c r="U2140" s="137"/>
      <c r="V2140" s="137"/>
      <c r="W2140" s="137"/>
      <c r="X2140" s="137"/>
      <c r="Y2140" s="137"/>
      <c r="Z2140" s="137"/>
      <c r="AA2140" s="137"/>
      <c r="AB2140" s="137"/>
    </row>
    <row r="2141" s="139" customFormat="1" spans="1:28">
      <c r="A2141" s="137"/>
      <c r="B2141" s="137"/>
      <c r="C2141" s="137"/>
      <c r="D2141" s="137"/>
      <c r="E2141" s="137"/>
      <c r="F2141" s="137"/>
      <c r="G2141" s="137"/>
      <c r="H2141" s="137"/>
      <c r="I2141" s="137"/>
      <c r="J2141" s="137"/>
      <c r="K2141" s="137"/>
      <c r="L2141" s="137"/>
      <c r="M2141" s="137"/>
      <c r="N2141" s="137"/>
      <c r="O2141" s="137"/>
      <c r="P2141" s="137"/>
      <c r="Q2141" s="137"/>
      <c r="R2141" s="137"/>
      <c r="S2141" s="137"/>
      <c r="T2141" s="137"/>
      <c r="U2141" s="137"/>
      <c r="V2141" s="137"/>
      <c r="W2141" s="137"/>
      <c r="X2141" s="137"/>
      <c r="Y2141" s="137"/>
      <c r="Z2141" s="137"/>
      <c r="AA2141" s="137"/>
      <c r="AB2141" s="137"/>
    </row>
    <row r="2142" s="139" customFormat="1" spans="1:28">
      <c r="A2142" s="137"/>
      <c r="B2142" s="137"/>
      <c r="C2142" s="137"/>
      <c r="D2142" s="137"/>
      <c r="E2142" s="137"/>
      <c r="F2142" s="137"/>
      <c r="G2142" s="137"/>
      <c r="H2142" s="137"/>
      <c r="I2142" s="137"/>
      <c r="J2142" s="137"/>
      <c r="K2142" s="137"/>
      <c r="L2142" s="137"/>
      <c r="M2142" s="137"/>
      <c r="N2142" s="137"/>
      <c r="O2142" s="137"/>
      <c r="P2142" s="137"/>
      <c r="Q2142" s="137"/>
      <c r="R2142" s="137"/>
      <c r="S2142" s="137"/>
      <c r="T2142" s="137"/>
      <c r="U2142" s="137"/>
      <c r="V2142" s="137"/>
      <c r="W2142" s="137"/>
      <c r="X2142" s="137"/>
      <c r="Y2142" s="137"/>
      <c r="Z2142" s="137"/>
      <c r="AA2142" s="137"/>
      <c r="AB2142" s="137"/>
    </row>
    <row r="2143" s="139" customFormat="1" spans="1:28">
      <c r="A2143" s="137"/>
      <c r="B2143" s="137"/>
      <c r="C2143" s="137"/>
      <c r="D2143" s="137"/>
      <c r="E2143" s="137"/>
      <c r="F2143" s="137"/>
      <c r="G2143" s="137"/>
      <c r="H2143" s="137"/>
      <c r="I2143" s="137"/>
      <c r="J2143" s="137"/>
      <c r="K2143" s="137"/>
      <c r="L2143" s="137"/>
      <c r="M2143" s="137"/>
      <c r="N2143" s="137"/>
      <c r="O2143" s="137"/>
      <c r="P2143" s="137"/>
      <c r="Q2143" s="137"/>
      <c r="R2143" s="137"/>
      <c r="S2143" s="137"/>
      <c r="T2143" s="137"/>
      <c r="U2143" s="137"/>
      <c r="V2143" s="137"/>
      <c r="W2143" s="137"/>
      <c r="X2143" s="137"/>
      <c r="Y2143" s="137"/>
      <c r="Z2143" s="137"/>
      <c r="AA2143" s="137"/>
      <c r="AB2143" s="137"/>
    </row>
    <row r="2144" s="139" customFormat="1" spans="1:28">
      <c r="A2144" s="137"/>
      <c r="B2144" s="137"/>
      <c r="C2144" s="137"/>
      <c r="D2144" s="137"/>
      <c r="E2144" s="137"/>
      <c r="F2144" s="137"/>
      <c r="G2144" s="137"/>
      <c r="H2144" s="137"/>
      <c r="I2144" s="137"/>
      <c r="J2144" s="137"/>
      <c r="K2144" s="137"/>
      <c r="L2144" s="137"/>
      <c r="M2144" s="137"/>
      <c r="N2144" s="137"/>
      <c r="O2144" s="137"/>
      <c r="P2144" s="137"/>
      <c r="Q2144" s="137"/>
      <c r="R2144" s="137"/>
      <c r="S2144" s="137"/>
      <c r="T2144" s="137"/>
      <c r="U2144" s="137"/>
      <c r="V2144" s="137"/>
      <c r="W2144" s="137"/>
      <c r="X2144" s="137"/>
      <c r="Y2144" s="137"/>
      <c r="Z2144" s="137"/>
      <c r="AA2144" s="137"/>
      <c r="AB2144" s="137"/>
    </row>
    <row r="2145" s="139" customFormat="1" spans="1:28">
      <c r="A2145" s="137"/>
      <c r="B2145" s="137"/>
      <c r="C2145" s="137"/>
      <c r="D2145" s="137"/>
      <c r="E2145" s="137"/>
      <c r="F2145" s="137"/>
      <c r="G2145" s="137"/>
      <c r="H2145" s="137"/>
      <c r="I2145" s="137"/>
      <c r="J2145" s="137"/>
      <c r="K2145" s="137"/>
      <c r="L2145" s="137"/>
      <c r="M2145" s="137"/>
      <c r="N2145" s="137"/>
      <c r="O2145" s="137"/>
      <c r="P2145" s="137"/>
      <c r="Q2145" s="137"/>
      <c r="R2145" s="137"/>
      <c r="S2145" s="137"/>
      <c r="T2145" s="137"/>
      <c r="U2145" s="137"/>
      <c r="V2145" s="137"/>
      <c r="W2145" s="137"/>
      <c r="X2145" s="137"/>
      <c r="Y2145" s="137"/>
      <c r="Z2145" s="137"/>
      <c r="AA2145" s="137"/>
      <c r="AB2145" s="137"/>
    </row>
    <row r="2146" s="139" customFormat="1" spans="1:28">
      <c r="A2146" s="137"/>
      <c r="B2146" s="137"/>
      <c r="C2146" s="137"/>
      <c r="D2146" s="137"/>
      <c r="E2146" s="137"/>
      <c r="F2146" s="137"/>
      <c r="G2146" s="137"/>
      <c r="H2146" s="137"/>
      <c r="I2146" s="137"/>
      <c r="J2146" s="137"/>
      <c r="K2146" s="137"/>
      <c r="L2146" s="137"/>
      <c r="M2146" s="137"/>
      <c r="N2146" s="137"/>
      <c r="O2146" s="137"/>
      <c r="P2146" s="137"/>
      <c r="Q2146" s="137"/>
      <c r="R2146" s="137"/>
      <c r="S2146" s="137"/>
      <c r="T2146" s="137"/>
      <c r="U2146" s="137"/>
      <c r="V2146" s="137"/>
      <c r="W2146" s="137"/>
      <c r="X2146" s="137"/>
      <c r="Y2146" s="137"/>
      <c r="Z2146" s="137"/>
      <c r="AA2146" s="137"/>
      <c r="AB2146" s="137"/>
    </row>
    <row r="2147" s="139" customFormat="1" spans="1:28">
      <c r="A2147" s="137"/>
      <c r="B2147" s="137"/>
      <c r="C2147" s="137"/>
      <c r="D2147" s="137"/>
      <c r="E2147" s="137"/>
      <c r="F2147" s="137"/>
      <c r="G2147" s="137"/>
      <c r="H2147" s="137"/>
      <c r="I2147" s="137"/>
      <c r="J2147" s="137"/>
      <c r="K2147" s="137"/>
      <c r="L2147" s="137"/>
      <c r="M2147" s="137"/>
      <c r="N2147" s="137"/>
      <c r="O2147" s="137"/>
      <c r="P2147" s="137"/>
      <c r="Q2147" s="137"/>
      <c r="R2147" s="137"/>
      <c r="S2147" s="137"/>
      <c r="T2147" s="137"/>
      <c r="U2147" s="137"/>
      <c r="V2147" s="137"/>
      <c r="W2147" s="137"/>
      <c r="X2147" s="137"/>
      <c r="Y2147" s="137"/>
      <c r="Z2147" s="137"/>
      <c r="AA2147" s="137"/>
      <c r="AB2147" s="137"/>
    </row>
    <row r="2148" s="139" customFormat="1" spans="1:28">
      <c r="A2148" s="137"/>
      <c r="B2148" s="137"/>
      <c r="C2148" s="137"/>
      <c r="D2148" s="137"/>
      <c r="E2148" s="137"/>
      <c r="F2148" s="137"/>
      <c r="G2148" s="137"/>
      <c r="H2148" s="137"/>
      <c r="I2148" s="137"/>
      <c r="J2148" s="137"/>
      <c r="K2148" s="137"/>
      <c r="L2148" s="137"/>
      <c r="M2148" s="137"/>
      <c r="N2148" s="137"/>
      <c r="O2148" s="137"/>
      <c r="P2148" s="137"/>
      <c r="Q2148" s="137"/>
      <c r="R2148" s="137"/>
      <c r="S2148" s="137"/>
      <c r="T2148" s="137"/>
      <c r="U2148" s="137"/>
      <c r="V2148" s="137"/>
      <c r="W2148" s="137"/>
      <c r="X2148" s="137"/>
      <c r="Y2148" s="137"/>
      <c r="Z2148" s="137"/>
      <c r="AA2148" s="137"/>
      <c r="AB2148" s="137"/>
    </row>
    <row r="2149" s="139" customFormat="1" spans="1:28">
      <c r="A2149" s="137"/>
      <c r="B2149" s="137"/>
      <c r="C2149" s="137"/>
      <c r="D2149" s="137"/>
      <c r="E2149" s="137"/>
      <c r="F2149" s="137"/>
      <c r="G2149" s="137"/>
      <c r="H2149" s="137"/>
      <c r="I2149" s="137"/>
      <c r="J2149" s="137"/>
      <c r="K2149" s="137"/>
      <c r="L2149" s="137"/>
      <c r="M2149" s="137"/>
      <c r="N2149" s="137"/>
      <c r="O2149" s="137"/>
      <c r="P2149" s="137"/>
      <c r="Q2149" s="137"/>
      <c r="R2149" s="137"/>
      <c r="S2149" s="137"/>
      <c r="T2149" s="137"/>
      <c r="U2149" s="137"/>
      <c r="V2149" s="137"/>
      <c r="W2149" s="137"/>
      <c r="X2149" s="137"/>
      <c r="Y2149" s="137"/>
      <c r="Z2149" s="137"/>
      <c r="AA2149" s="137"/>
      <c r="AB2149" s="137"/>
    </row>
    <row r="2150" s="139" customFormat="1" spans="1:28">
      <c r="A2150" s="137"/>
      <c r="B2150" s="137"/>
      <c r="C2150" s="137"/>
      <c r="D2150" s="137"/>
      <c r="E2150" s="137"/>
      <c r="F2150" s="137"/>
      <c r="G2150" s="137"/>
      <c r="H2150" s="137"/>
      <c r="I2150" s="137"/>
      <c r="J2150" s="137"/>
      <c r="K2150" s="137"/>
      <c r="L2150" s="137"/>
      <c r="M2150" s="137"/>
      <c r="N2150" s="137"/>
      <c r="O2150" s="137"/>
      <c r="P2150" s="137"/>
      <c r="Q2150" s="137"/>
      <c r="R2150" s="137"/>
      <c r="S2150" s="137"/>
      <c r="T2150" s="137"/>
      <c r="U2150" s="137"/>
      <c r="V2150" s="137"/>
      <c r="W2150" s="137"/>
      <c r="X2150" s="137"/>
      <c r="Y2150" s="137"/>
      <c r="Z2150" s="137"/>
      <c r="AA2150" s="137"/>
      <c r="AB2150" s="137"/>
    </row>
    <row r="2151" s="139" customFormat="1" spans="1:28">
      <c r="A2151" s="137"/>
      <c r="B2151" s="137"/>
      <c r="C2151" s="137"/>
      <c r="D2151" s="137"/>
      <c r="E2151" s="137"/>
      <c r="F2151" s="137"/>
      <c r="G2151" s="137"/>
      <c r="H2151" s="137"/>
      <c r="I2151" s="137"/>
      <c r="J2151" s="137"/>
      <c r="K2151" s="137"/>
      <c r="L2151" s="137"/>
      <c r="M2151" s="137"/>
      <c r="N2151" s="137"/>
      <c r="O2151" s="137"/>
      <c r="P2151" s="137"/>
      <c r="Q2151" s="137"/>
      <c r="R2151" s="137"/>
      <c r="S2151" s="137"/>
      <c r="T2151" s="137"/>
      <c r="U2151" s="137"/>
      <c r="V2151" s="137"/>
      <c r="W2151" s="137"/>
      <c r="X2151" s="137"/>
      <c r="Y2151" s="137"/>
      <c r="Z2151" s="137"/>
      <c r="AA2151" s="137"/>
      <c r="AB2151" s="137"/>
    </row>
    <row r="2152" s="139" customFormat="1" spans="1:28">
      <c r="A2152" s="137"/>
      <c r="B2152" s="137"/>
      <c r="C2152" s="137"/>
      <c r="D2152" s="137"/>
      <c r="E2152" s="137"/>
      <c r="F2152" s="137"/>
      <c r="G2152" s="137"/>
      <c r="H2152" s="137"/>
      <c r="I2152" s="137"/>
      <c r="J2152" s="137"/>
      <c r="K2152" s="137"/>
      <c r="L2152" s="137"/>
      <c r="M2152" s="137"/>
      <c r="N2152" s="137"/>
      <c r="O2152" s="137"/>
      <c r="P2152" s="137"/>
      <c r="Q2152" s="137"/>
      <c r="R2152" s="137"/>
      <c r="S2152" s="137"/>
      <c r="T2152" s="137"/>
      <c r="U2152" s="137"/>
      <c r="V2152" s="137"/>
      <c r="W2152" s="137"/>
      <c r="X2152" s="137"/>
      <c r="Y2152" s="137"/>
      <c r="Z2152" s="137"/>
      <c r="AA2152" s="137"/>
      <c r="AB2152" s="137"/>
    </row>
    <row r="2153" s="139" customFormat="1" spans="1:28">
      <c r="A2153" s="137"/>
      <c r="B2153" s="137"/>
      <c r="C2153" s="137"/>
      <c r="D2153" s="137"/>
      <c r="E2153" s="137"/>
      <c r="F2153" s="137"/>
      <c r="G2153" s="137"/>
      <c r="H2153" s="137"/>
      <c r="I2153" s="137"/>
      <c r="J2153" s="137"/>
      <c r="K2153" s="137"/>
      <c r="L2153" s="137"/>
      <c r="M2153" s="137"/>
      <c r="N2153" s="137"/>
      <c r="O2153" s="137"/>
      <c r="P2153" s="137"/>
      <c r="Q2153" s="137"/>
      <c r="R2153" s="137"/>
      <c r="S2153" s="137"/>
      <c r="T2153" s="137"/>
      <c r="U2153" s="137"/>
      <c r="V2153" s="137"/>
      <c r="W2153" s="137"/>
      <c r="X2153" s="137"/>
      <c r="Y2153" s="137"/>
      <c r="Z2153" s="137"/>
      <c r="AA2153" s="137"/>
      <c r="AB2153" s="137"/>
    </row>
    <row r="2154" s="139" customFormat="1" spans="1:28">
      <c r="A2154" s="137"/>
      <c r="B2154" s="137"/>
      <c r="C2154" s="137"/>
      <c r="D2154" s="137"/>
      <c r="E2154" s="137"/>
      <c r="F2154" s="137"/>
      <c r="G2154" s="137"/>
      <c r="H2154" s="137"/>
      <c r="I2154" s="137"/>
      <c r="J2154" s="137"/>
      <c r="K2154" s="137"/>
      <c r="L2154" s="137"/>
      <c r="M2154" s="137"/>
      <c r="N2154" s="137"/>
      <c r="O2154" s="137"/>
      <c r="P2154" s="137"/>
      <c r="Q2154" s="137"/>
      <c r="R2154" s="137"/>
      <c r="S2154" s="137"/>
      <c r="T2154" s="137"/>
      <c r="U2154" s="137"/>
      <c r="V2154" s="137"/>
      <c r="W2154" s="137"/>
      <c r="X2154" s="137"/>
      <c r="Y2154" s="137"/>
      <c r="Z2154" s="137"/>
      <c r="AA2154" s="137"/>
      <c r="AB2154" s="137"/>
    </row>
    <row r="2155" s="139" customFormat="1" spans="1:28">
      <c r="A2155" s="137"/>
      <c r="B2155" s="137"/>
      <c r="C2155" s="137"/>
      <c r="D2155" s="137"/>
      <c r="E2155" s="137"/>
      <c r="F2155" s="137"/>
      <c r="G2155" s="137"/>
      <c r="H2155" s="137"/>
      <c r="I2155" s="137"/>
      <c r="J2155" s="137"/>
      <c r="K2155" s="137"/>
      <c r="L2155" s="137"/>
      <c r="M2155" s="137"/>
      <c r="N2155" s="137"/>
      <c r="O2155" s="137"/>
      <c r="P2155" s="137"/>
      <c r="Q2155" s="137"/>
      <c r="R2155" s="137"/>
      <c r="S2155" s="137"/>
      <c r="T2155" s="137"/>
      <c r="U2155" s="137"/>
      <c r="V2155" s="137"/>
      <c r="W2155" s="137"/>
      <c r="X2155" s="137"/>
      <c r="Y2155" s="137"/>
      <c r="Z2155" s="137"/>
      <c r="AA2155" s="137"/>
      <c r="AB2155" s="137"/>
    </row>
    <row r="2156" s="139" customFormat="1" spans="1:28">
      <c r="A2156" s="137"/>
      <c r="B2156" s="137"/>
      <c r="C2156" s="137"/>
      <c r="D2156" s="137"/>
      <c r="E2156" s="137"/>
      <c r="F2156" s="137"/>
      <c r="G2156" s="137"/>
      <c r="H2156" s="137"/>
      <c r="I2156" s="137"/>
      <c r="J2156" s="137"/>
      <c r="K2156" s="137"/>
      <c r="L2156" s="137"/>
      <c r="M2156" s="137"/>
      <c r="N2156" s="137"/>
      <c r="O2156" s="137"/>
      <c r="P2156" s="137"/>
      <c r="Q2156" s="137"/>
      <c r="R2156" s="137"/>
      <c r="S2156" s="137"/>
      <c r="T2156" s="137"/>
      <c r="U2156" s="137"/>
      <c r="V2156" s="137"/>
      <c r="W2156" s="137"/>
      <c r="X2156" s="137"/>
      <c r="Y2156" s="137"/>
      <c r="Z2156" s="137"/>
      <c r="AA2156" s="137"/>
      <c r="AB2156" s="137"/>
    </row>
    <row r="2157" s="139" customFormat="1" spans="1:28">
      <c r="A2157" s="137"/>
      <c r="B2157" s="137"/>
      <c r="C2157" s="137"/>
      <c r="D2157" s="137"/>
      <c r="E2157" s="137"/>
      <c r="F2157" s="137"/>
      <c r="G2157" s="137"/>
      <c r="H2157" s="137"/>
      <c r="I2157" s="137"/>
      <c r="J2157" s="137"/>
      <c r="K2157" s="137"/>
      <c r="L2157" s="137"/>
      <c r="M2157" s="137"/>
      <c r="N2157" s="137"/>
      <c r="O2157" s="137"/>
      <c r="P2157" s="137"/>
      <c r="Q2157" s="137"/>
      <c r="R2157" s="137"/>
      <c r="S2157" s="137"/>
      <c r="T2157" s="137"/>
      <c r="U2157" s="137"/>
      <c r="V2157" s="137"/>
      <c r="W2157" s="137"/>
      <c r="X2157" s="137"/>
      <c r="Y2157" s="137"/>
      <c r="Z2157" s="137"/>
      <c r="AA2157" s="137"/>
      <c r="AB2157" s="137"/>
    </row>
    <row r="2158" s="139" customFormat="1" spans="1:28">
      <c r="A2158" s="137"/>
      <c r="B2158" s="137"/>
      <c r="C2158" s="137"/>
      <c r="D2158" s="137"/>
      <c r="E2158" s="137"/>
      <c r="F2158" s="137"/>
      <c r="G2158" s="137"/>
      <c r="H2158" s="137"/>
      <c r="I2158" s="137"/>
      <c r="J2158" s="137"/>
      <c r="K2158" s="137"/>
      <c r="L2158" s="137"/>
      <c r="M2158" s="137"/>
      <c r="N2158" s="137"/>
      <c r="O2158" s="137"/>
      <c r="P2158" s="137"/>
      <c r="Q2158" s="137"/>
      <c r="R2158" s="137"/>
      <c r="S2158" s="137"/>
      <c r="T2158" s="137"/>
      <c r="U2158" s="137"/>
      <c r="V2158" s="137"/>
      <c r="W2158" s="137"/>
      <c r="X2158" s="137"/>
      <c r="Y2158" s="137"/>
      <c r="Z2158" s="137"/>
      <c r="AA2158" s="137"/>
      <c r="AB2158" s="137"/>
    </row>
    <row r="2159" s="139" customFormat="1" spans="1:28">
      <c r="A2159" s="137"/>
      <c r="B2159" s="137"/>
      <c r="C2159" s="137"/>
      <c r="D2159" s="137"/>
      <c r="E2159" s="137"/>
      <c r="F2159" s="137"/>
      <c r="G2159" s="137"/>
      <c r="H2159" s="137"/>
      <c r="I2159" s="137"/>
      <c r="J2159" s="137"/>
      <c r="K2159" s="137"/>
      <c r="L2159" s="137"/>
      <c r="M2159" s="137"/>
      <c r="N2159" s="137"/>
      <c r="O2159" s="137"/>
      <c r="P2159" s="137"/>
      <c r="Q2159" s="137"/>
      <c r="R2159" s="137"/>
      <c r="S2159" s="137"/>
      <c r="T2159" s="137"/>
      <c r="U2159" s="137"/>
      <c r="V2159" s="137"/>
      <c r="W2159" s="137"/>
      <c r="X2159" s="137"/>
      <c r="Y2159" s="137"/>
      <c r="Z2159" s="137"/>
      <c r="AA2159" s="137"/>
      <c r="AB2159" s="137"/>
    </row>
    <row r="2160" s="139" customFormat="1" spans="1:28">
      <c r="A2160" s="137"/>
      <c r="B2160" s="137"/>
      <c r="C2160" s="137"/>
      <c r="D2160" s="137"/>
      <c r="E2160" s="137"/>
      <c r="F2160" s="137"/>
      <c r="G2160" s="137"/>
      <c r="H2160" s="137"/>
      <c r="I2160" s="137"/>
      <c r="J2160" s="137"/>
      <c r="K2160" s="137"/>
      <c r="L2160" s="137"/>
      <c r="M2160" s="137"/>
      <c r="N2160" s="137"/>
      <c r="O2160" s="137"/>
      <c r="P2160" s="137"/>
      <c r="Q2160" s="137"/>
      <c r="R2160" s="137"/>
      <c r="S2160" s="137"/>
      <c r="T2160" s="137"/>
      <c r="U2160" s="137"/>
      <c r="V2160" s="137"/>
      <c r="W2160" s="137"/>
      <c r="X2160" s="137"/>
      <c r="Y2160" s="137"/>
      <c r="Z2160" s="137"/>
      <c r="AA2160" s="137"/>
      <c r="AB2160" s="137"/>
    </row>
    <row r="2161" s="139" customFormat="1" spans="1:28">
      <c r="A2161" s="137"/>
      <c r="B2161" s="137"/>
      <c r="C2161" s="137"/>
      <c r="D2161" s="137"/>
      <c r="E2161" s="137"/>
      <c r="F2161" s="137"/>
      <c r="G2161" s="137"/>
      <c r="H2161" s="137"/>
      <c r="I2161" s="137"/>
      <c r="J2161" s="137"/>
      <c r="K2161" s="137"/>
      <c r="L2161" s="137"/>
      <c r="M2161" s="137"/>
      <c r="N2161" s="137"/>
      <c r="O2161" s="137"/>
      <c r="P2161" s="137"/>
      <c r="Q2161" s="137"/>
      <c r="R2161" s="137"/>
      <c r="S2161" s="137"/>
      <c r="T2161" s="137"/>
      <c r="U2161" s="137"/>
      <c r="V2161" s="137"/>
      <c r="W2161" s="137"/>
      <c r="X2161" s="137"/>
      <c r="Y2161" s="137"/>
      <c r="Z2161" s="137"/>
      <c r="AA2161" s="137"/>
      <c r="AB2161" s="137"/>
    </row>
    <row r="2162" s="139" customFormat="1" spans="1:28">
      <c r="A2162" s="137"/>
      <c r="B2162" s="137"/>
      <c r="C2162" s="137"/>
      <c r="D2162" s="137"/>
      <c r="E2162" s="137"/>
      <c r="F2162" s="137"/>
      <c r="G2162" s="137"/>
      <c r="H2162" s="137"/>
      <c r="I2162" s="137"/>
      <c r="J2162" s="137"/>
      <c r="K2162" s="137"/>
      <c r="L2162" s="137"/>
      <c r="M2162" s="137"/>
      <c r="N2162" s="137"/>
      <c r="O2162" s="137"/>
      <c r="P2162" s="137"/>
      <c r="Q2162" s="137"/>
      <c r="R2162" s="137"/>
      <c r="S2162" s="137"/>
      <c r="T2162" s="137"/>
      <c r="U2162" s="137"/>
      <c r="V2162" s="137"/>
      <c r="W2162" s="137"/>
      <c r="X2162" s="137"/>
      <c r="Y2162" s="137"/>
      <c r="Z2162" s="137"/>
      <c r="AA2162" s="137"/>
      <c r="AB2162" s="137"/>
    </row>
    <row r="2163" s="139" customFormat="1" spans="1:28">
      <c r="A2163" s="137"/>
      <c r="B2163" s="137"/>
      <c r="C2163" s="137"/>
      <c r="D2163" s="137"/>
      <c r="E2163" s="137"/>
      <c r="F2163" s="137"/>
      <c r="G2163" s="137"/>
      <c r="H2163" s="137"/>
      <c r="I2163" s="137"/>
      <c r="J2163" s="137"/>
      <c r="K2163" s="137"/>
      <c r="L2163" s="137"/>
      <c r="M2163" s="137"/>
      <c r="N2163" s="137"/>
      <c r="O2163" s="137"/>
      <c r="P2163" s="137"/>
      <c r="Q2163" s="137"/>
      <c r="R2163" s="137"/>
      <c r="S2163" s="137"/>
      <c r="T2163" s="137"/>
      <c r="U2163" s="137"/>
      <c r="V2163" s="137"/>
      <c r="W2163" s="137"/>
      <c r="X2163" s="137"/>
      <c r="Y2163" s="137"/>
      <c r="Z2163" s="137"/>
      <c r="AA2163" s="137"/>
      <c r="AB2163" s="137"/>
    </row>
    <row r="2164" s="139" customFormat="1" spans="1:28">
      <c r="A2164" s="137"/>
      <c r="B2164" s="137"/>
      <c r="C2164" s="137"/>
      <c r="D2164" s="137"/>
      <c r="E2164" s="137"/>
      <c r="F2164" s="137"/>
      <c r="G2164" s="137"/>
      <c r="H2164" s="137"/>
      <c r="I2164" s="137"/>
      <c r="J2164" s="137"/>
      <c r="K2164" s="137"/>
      <c r="L2164" s="137"/>
      <c r="M2164" s="137"/>
      <c r="N2164" s="137"/>
      <c r="O2164" s="137"/>
      <c r="P2164" s="137"/>
      <c r="Q2164" s="137"/>
      <c r="R2164" s="137"/>
      <c r="S2164" s="137"/>
      <c r="T2164" s="137"/>
      <c r="U2164" s="137"/>
      <c r="V2164" s="137"/>
      <c r="W2164" s="137"/>
      <c r="X2164" s="137"/>
      <c r="Y2164" s="137"/>
      <c r="Z2164" s="137"/>
      <c r="AA2164" s="137"/>
      <c r="AB2164" s="137"/>
    </row>
    <row r="2165" s="139" customFormat="1" spans="1:28">
      <c r="A2165" s="137"/>
      <c r="B2165" s="137"/>
      <c r="C2165" s="137"/>
      <c r="D2165" s="137"/>
      <c r="E2165" s="137"/>
      <c r="F2165" s="137"/>
      <c r="G2165" s="137"/>
      <c r="H2165" s="137"/>
      <c r="I2165" s="137"/>
      <c r="J2165" s="137"/>
      <c r="K2165" s="137"/>
      <c r="L2165" s="137"/>
      <c r="M2165" s="137"/>
      <c r="N2165" s="137"/>
      <c r="O2165" s="137"/>
      <c r="P2165" s="137"/>
      <c r="Q2165" s="137"/>
      <c r="R2165" s="137"/>
      <c r="S2165" s="137"/>
      <c r="T2165" s="137"/>
      <c r="U2165" s="137"/>
      <c r="V2165" s="137"/>
      <c r="W2165" s="137"/>
      <c r="X2165" s="137"/>
      <c r="Y2165" s="137"/>
      <c r="Z2165" s="137"/>
      <c r="AA2165" s="137"/>
      <c r="AB2165" s="137"/>
    </row>
    <row r="2166" s="139" customFormat="1" spans="1:28">
      <c r="A2166" s="137"/>
      <c r="B2166" s="137"/>
      <c r="C2166" s="137"/>
      <c r="D2166" s="137"/>
      <c r="E2166" s="137"/>
      <c r="F2166" s="137"/>
      <c r="G2166" s="137"/>
      <c r="H2166" s="137"/>
      <c r="I2166" s="137"/>
      <c r="J2166" s="137"/>
      <c r="K2166" s="137"/>
      <c r="L2166" s="137"/>
      <c r="M2166" s="137"/>
      <c r="N2166" s="137"/>
      <c r="O2166" s="137"/>
      <c r="P2166" s="137"/>
      <c r="Q2166" s="137"/>
      <c r="R2166" s="137"/>
      <c r="S2166" s="137"/>
      <c r="T2166" s="137"/>
      <c r="U2166" s="137"/>
      <c r="V2166" s="137"/>
      <c r="W2166" s="137"/>
      <c r="X2166" s="137"/>
      <c r="Y2166" s="137"/>
      <c r="Z2166" s="137"/>
      <c r="AA2166" s="137"/>
      <c r="AB2166" s="137"/>
    </row>
    <row r="2167" s="139" customFormat="1" spans="1:28">
      <c r="A2167" s="137"/>
      <c r="B2167" s="137"/>
      <c r="C2167" s="137"/>
      <c r="D2167" s="137"/>
      <c r="E2167" s="137"/>
      <c r="F2167" s="137"/>
      <c r="G2167" s="137"/>
      <c r="H2167" s="137"/>
      <c r="I2167" s="137"/>
      <c r="J2167" s="137"/>
      <c r="K2167" s="137"/>
      <c r="L2167" s="137"/>
      <c r="M2167" s="137"/>
      <c r="N2167" s="137"/>
      <c r="O2167" s="137"/>
      <c r="P2167" s="137"/>
      <c r="Q2167" s="137"/>
      <c r="R2167" s="137"/>
      <c r="S2167" s="137"/>
      <c r="T2167" s="137"/>
      <c r="U2167" s="137"/>
      <c r="V2167" s="137"/>
      <c r="W2167" s="137"/>
      <c r="X2167" s="137"/>
      <c r="Y2167" s="137"/>
      <c r="Z2167" s="137"/>
      <c r="AA2167" s="137"/>
      <c r="AB2167" s="137"/>
    </row>
    <row r="2168" s="139" customFormat="1" spans="1:28">
      <c r="A2168" s="137"/>
      <c r="B2168" s="137"/>
      <c r="C2168" s="137"/>
      <c r="D2168" s="137"/>
      <c r="E2168" s="137"/>
      <c r="F2168" s="137"/>
      <c r="G2168" s="137"/>
      <c r="H2168" s="137"/>
      <c r="I2168" s="137"/>
      <c r="J2168" s="137"/>
      <c r="K2168" s="137"/>
      <c r="L2168" s="137"/>
      <c r="M2168" s="137"/>
      <c r="N2168" s="137"/>
      <c r="O2168" s="137"/>
      <c r="P2168" s="137"/>
      <c r="Q2168" s="137"/>
      <c r="R2168" s="137"/>
      <c r="S2168" s="137"/>
      <c r="T2168" s="137"/>
      <c r="U2168" s="137"/>
      <c r="V2168" s="137"/>
      <c r="W2168" s="137"/>
      <c r="X2168" s="137"/>
      <c r="Y2168" s="137"/>
      <c r="Z2168" s="137"/>
      <c r="AA2168" s="137"/>
      <c r="AB2168" s="137"/>
    </row>
    <row r="2169" s="139" customFormat="1" spans="1:28">
      <c r="A2169" s="137"/>
      <c r="B2169" s="137"/>
      <c r="C2169" s="137"/>
      <c r="D2169" s="137"/>
      <c r="E2169" s="137"/>
      <c r="F2169" s="137"/>
      <c r="G2169" s="137"/>
      <c r="H2169" s="137"/>
      <c r="I2169" s="137"/>
      <c r="J2169" s="137"/>
      <c r="K2169" s="137"/>
      <c r="L2169" s="137"/>
      <c r="M2169" s="137"/>
      <c r="N2169" s="137"/>
      <c r="O2169" s="137"/>
      <c r="P2169" s="137"/>
      <c r="Q2169" s="137"/>
      <c r="R2169" s="137"/>
      <c r="S2169" s="137"/>
      <c r="T2169" s="137"/>
      <c r="U2169" s="137"/>
      <c r="V2169" s="137"/>
      <c r="W2169" s="137"/>
      <c r="X2169" s="137"/>
      <c r="Y2169" s="137"/>
      <c r="Z2169" s="137"/>
      <c r="AA2169" s="137"/>
      <c r="AB2169" s="137"/>
    </row>
    <row r="2170" s="139" customFormat="1" spans="1:28">
      <c r="A2170" s="137"/>
      <c r="B2170" s="137"/>
      <c r="C2170" s="137"/>
      <c r="D2170" s="137"/>
      <c r="E2170" s="137"/>
      <c r="F2170" s="137"/>
      <c r="G2170" s="137"/>
      <c r="H2170" s="137"/>
      <c r="I2170" s="137"/>
      <c r="J2170" s="137"/>
      <c r="K2170" s="137"/>
      <c r="L2170" s="137"/>
      <c r="M2170" s="137"/>
      <c r="N2170" s="137"/>
      <c r="O2170" s="137"/>
      <c r="P2170" s="137"/>
      <c r="Q2170" s="137"/>
      <c r="R2170" s="137"/>
      <c r="S2170" s="137"/>
      <c r="T2170" s="137"/>
      <c r="U2170" s="137"/>
      <c r="V2170" s="137"/>
      <c r="W2170" s="137"/>
      <c r="X2170" s="137"/>
      <c r="Y2170" s="137"/>
      <c r="Z2170" s="137"/>
      <c r="AA2170" s="137"/>
      <c r="AB2170" s="137"/>
    </row>
    <row r="2171" s="139" customFormat="1" spans="1:28">
      <c r="A2171" s="137"/>
      <c r="B2171" s="137"/>
      <c r="C2171" s="137"/>
      <c r="D2171" s="137"/>
      <c r="E2171" s="137"/>
      <c r="F2171" s="137"/>
      <c r="G2171" s="137"/>
      <c r="H2171" s="137"/>
      <c r="I2171" s="137"/>
      <c r="J2171" s="137"/>
      <c r="K2171" s="137"/>
      <c r="L2171" s="137"/>
      <c r="M2171" s="137"/>
      <c r="N2171" s="137"/>
      <c r="O2171" s="137"/>
      <c r="P2171" s="137"/>
      <c r="Q2171" s="137"/>
      <c r="R2171" s="137"/>
      <c r="S2171" s="137"/>
      <c r="T2171" s="137"/>
      <c r="U2171" s="137"/>
      <c r="V2171" s="137"/>
      <c r="W2171" s="137"/>
      <c r="X2171" s="137"/>
      <c r="Y2171" s="137"/>
      <c r="Z2171" s="137"/>
      <c r="AA2171" s="137"/>
      <c r="AB2171" s="137"/>
    </row>
    <row r="2172" s="139" customFormat="1" spans="1:28">
      <c r="A2172" s="137"/>
      <c r="B2172" s="137"/>
      <c r="C2172" s="137"/>
      <c r="D2172" s="137"/>
      <c r="E2172" s="137"/>
      <c r="F2172" s="137"/>
      <c r="G2172" s="137"/>
      <c r="H2172" s="137"/>
      <c r="I2172" s="137"/>
      <c r="J2172" s="137"/>
      <c r="K2172" s="137"/>
      <c r="L2172" s="137"/>
      <c r="M2172" s="137"/>
      <c r="N2172" s="137"/>
      <c r="O2172" s="137"/>
      <c r="P2172" s="137"/>
      <c r="Q2172" s="137"/>
      <c r="R2172" s="137"/>
      <c r="S2172" s="137"/>
      <c r="T2172" s="137"/>
      <c r="U2172" s="137"/>
      <c r="V2172" s="137"/>
      <c r="W2172" s="137"/>
      <c r="X2172" s="137"/>
      <c r="Y2172" s="137"/>
      <c r="Z2172" s="137"/>
      <c r="AA2172" s="137"/>
      <c r="AB2172" s="137"/>
    </row>
    <row r="2173" s="139" customFormat="1" spans="1:28">
      <c r="A2173" s="137"/>
      <c r="B2173" s="137"/>
      <c r="C2173" s="137"/>
      <c r="D2173" s="137"/>
      <c r="E2173" s="137"/>
      <c r="F2173" s="137"/>
      <c r="G2173" s="137"/>
      <c r="H2173" s="137"/>
      <c r="I2173" s="137"/>
      <c r="J2173" s="137"/>
      <c r="K2173" s="137"/>
      <c r="L2173" s="137"/>
      <c r="M2173" s="137"/>
      <c r="N2173" s="137"/>
      <c r="O2173" s="137"/>
      <c r="P2173" s="137"/>
      <c r="Q2173" s="137"/>
      <c r="R2173" s="137"/>
      <c r="S2173" s="137"/>
      <c r="T2173" s="137"/>
      <c r="U2173" s="137"/>
      <c r="V2173" s="137"/>
      <c r="W2173" s="137"/>
      <c r="X2173" s="137"/>
      <c r="Y2173" s="137"/>
      <c r="Z2173" s="137"/>
      <c r="AA2173" s="137"/>
      <c r="AB2173" s="137"/>
    </row>
    <row r="2174" s="139" customFormat="1" spans="1:28">
      <c r="A2174" s="137"/>
      <c r="B2174" s="137"/>
      <c r="C2174" s="137"/>
      <c r="D2174" s="137"/>
      <c r="E2174" s="137"/>
      <c r="F2174" s="137"/>
      <c r="G2174" s="137"/>
      <c r="H2174" s="137"/>
      <c r="I2174" s="137"/>
      <c r="J2174" s="137"/>
      <c r="K2174" s="137"/>
      <c r="L2174" s="137"/>
      <c r="M2174" s="137"/>
      <c r="N2174" s="137"/>
      <c r="O2174" s="137"/>
      <c r="P2174" s="137"/>
      <c r="Q2174" s="137"/>
      <c r="R2174" s="137"/>
      <c r="S2174" s="137"/>
      <c r="T2174" s="137"/>
      <c r="U2174" s="137"/>
      <c r="V2174" s="137"/>
      <c r="W2174" s="137"/>
      <c r="X2174" s="137"/>
      <c r="Y2174" s="137"/>
      <c r="Z2174" s="137"/>
      <c r="AA2174" s="137"/>
      <c r="AB2174" s="137"/>
    </row>
    <row r="2175" s="139" customFormat="1" spans="1:28">
      <c r="A2175" s="137"/>
      <c r="B2175" s="137"/>
      <c r="C2175" s="137"/>
      <c r="D2175" s="137"/>
      <c r="E2175" s="137"/>
      <c r="F2175" s="137"/>
      <c r="G2175" s="137"/>
      <c r="H2175" s="137"/>
      <c r="I2175" s="137"/>
      <c r="J2175" s="137"/>
      <c r="K2175" s="137"/>
      <c r="L2175" s="137"/>
      <c r="M2175" s="137"/>
      <c r="N2175" s="137"/>
      <c r="O2175" s="137"/>
      <c r="P2175" s="137"/>
      <c r="Q2175" s="137"/>
      <c r="R2175" s="137"/>
      <c r="S2175" s="137"/>
      <c r="T2175" s="137"/>
      <c r="U2175" s="137"/>
      <c r="V2175" s="137"/>
      <c r="W2175" s="137"/>
      <c r="X2175" s="137"/>
      <c r="Y2175" s="137"/>
      <c r="Z2175" s="137"/>
      <c r="AA2175" s="137"/>
      <c r="AB2175" s="137"/>
    </row>
    <row r="2176" s="139" customFormat="1" spans="1:28">
      <c r="A2176" s="137"/>
      <c r="B2176" s="137"/>
      <c r="C2176" s="137"/>
      <c r="D2176" s="137"/>
      <c r="E2176" s="137"/>
      <c r="F2176" s="137"/>
      <c r="G2176" s="137"/>
      <c r="H2176" s="137"/>
      <c r="I2176" s="137"/>
      <c r="J2176" s="137"/>
      <c r="K2176" s="137"/>
      <c r="L2176" s="137"/>
      <c r="M2176" s="137"/>
      <c r="N2176" s="137"/>
      <c r="O2176" s="137"/>
      <c r="P2176" s="137"/>
      <c r="Q2176" s="137"/>
      <c r="R2176" s="137"/>
      <c r="S2176" s="137"/>
      <c r="T2176" s="137"/>
      <c r="U2176" s="137"/>
      <c r="V2176" s="137"/>
      <c r="W2176" s="137"/>
      <c r="X2176" s="137"/>
      <c r="Y2176" s="137"/>
      <c r="Z2176" s="137"/>
      <c r="AA2176" s="137"/>
      <c r="AB2176" s="137"/>
    </row>
    <row r="2177" s="139" customFormat="1" spans="1:28">
      <c r="A2177" s="137"/>
      <c r="B2177" s="137"/>
      <c r="C2177" s="137"/>
      <c r="D2177" s="137"/>
      <c r="E2177" s="137"/>
      <c r="F2177" s="137"/>
      <c r="G2177" s="137"/>
      <c r="H2177" s="137"/>
      <c r="I2177" s="137"/>
      <c r="J2177" s="137"/>
      <c r="K2177" s="137"/>
      <c r="L2177" s="137"/>
      <c r="M2177" s="137"/>
      <c r="N2177" s="137"/>
      <c r="O2177" s="137"/>
      <c r="P2177" s="137"/>
      <c r="Q2177" s="137"/>
      <c r="R2177" s="137"/>
      <c r="S2177" s="137"/>
      <c r="T2177" s="137"/>
      <c r="U2177" s="137"/>
      <c r="V2177" s="137"/>
      <c r="W2177" s="137"/>
      <c r="X2177" s="137"/>
      <c r="Y2177" s="137"/>
      <c r="Z2177" s="137"/>
      <c r="AA2177" s="137"/>
      <c r="AB2177" s="137"/>
    </row>
    <row r="2178" s="139" customFormat="1" spans="1:28">
      <c r="A2178" s="137"/>
      <c r="B2178" s="137"/>
      <c r="C2178" s="137"/>
      <c r="D2178" s="137"/>
      <c r="E2178" s="137"/>
      <c r="F2178" s="137"/>
      <c r="G2178" s="137"/>
      <c r="H2178" s="137"/>
      <c r="I2178" s="137"/>
      <c r="J2178" s="137"/>
      <c r="K2178" s="137"/>
      <c r="L2178" s="137"/>
      <c r="M2178" s="137"/>
      <c r="N2178" s="137"/>
      <c r="O2178" s="137"/>
      <c r="P2178" s="137"/>
      <c r="Q2178" s="137"/>
      <c r="R2178" s="137"/>
      <c r="S2178" s="137"/>
      <c r="T2178" s="137"/>
      <c r="U2178" s="137"/>
      <c r="V2178" s="137"/>
      <c r="W2178" s="137"/>
      <c r="X2178" s="137"/>
      <c r="Y2178" s="137"/>
      <c r="Z2178" s="137"/>
      <c r="AA2178" s="137"/>
      <c r="AB2178" s="137"/>
    </row>
    <row r="2179" s="139" customFormat="1" spans="1:28">
      <c r="A2179" s="137"/>
      <c r="B2179" s="137"/>
      <c r="C2179" s="137"/>
      <c r="D2179" s="137"/>
      <c r="E2179" s="137"/>
      <c r="F2179" s="137"/>
      <c r="G2179" s="137"/>
      <c r="H2179" s="137"/>
      <c r="I2179" s="137"/>
      <c r="J2179" s="137"/>
      <c r="K2179" s="137"/>
      <c r="L2179" s="137"/>
      <c r="M2179" s="137"/>
      <c r="N2179" s="137"/>
      <c r="O2179" s="137"/>
      <c r="P2179" s="137"/>
      <c r="Q2179" s="137"/>
      <c r="R2179" s="137"/>
      <c r="S2179" s="137"/>
      <c r="T2179" s="137"/>
      <c r="U2179" s="137"/>
      <c r="V2179" s="137"/>
      <c r="W2179" s="137"/>
      <c r="X2179" s="137"/>
      <c r="Y2179" s="137"/>
      <c r="Z2179" s="137"/>
      <c r="AA2179" s="137"/>
      <c r="AB2179" s="137"/>
    </row>
    <row r="2180" s="139" customFormat="1" spans="1:28">
      <c r="A2180" s="137"/>
      <c r="B2180" s="137"/>
      <c r="C2180" s="137"/>
      <c r="D2180" s="137"/>
      <c r="E2180" s="137"/>
      <c r="F2180" s="137"/>
      <c r="G2180" s="137"/>
      <c r="H2180" s="137"/>
      <c r="I2180" s="137"/>
      <c r="J2180" s="137"/>
      <c r="K2180" s="137"/>
      <c r="L2180" s="137"/>
      <c r="M2180" s="137"/>
      <c r="N2180" s="137"/>
      <c r="O2180" s="137"/>
      <c r="P2180" s="137"/>
      <c r="Q2180" s="137"/>
      <c r="R2180" s="137"/>
      <c r="S2180" s="137"/>
      <c r="T2180" s="137"/>
      <c r="U2180" s="137"/>
      <c r="V2180" s="137"/>
      <c r="W2180" s="137"/>
      <c r="X2180" s="137"/>
      <c r="Y2180" s="137"/>
      <c r="Z2180" s="137"/>
      <c r="AA2180" s="137"/>
      <c r="AB2180" s="137"/>
    </row>
    <row r="2181" s="139" customFormat="1" spans="1:28">
      <c r="A2181" s="137"/>
      <c r="B2181" s="137"/>
      <c r="C2181" s="137"/>
      <c r="D2181" s="137"/>
      <c r="E2181" s="137"/>
      <c r="F2181" s="137"/>
      <c r="G2181" s="137"/>
      <c r="H2181" s="137"/>
      <c r="I2181" s="137"/>
      <c r="J2181" s="137"/>
      <c r="K2181" s="137"/>
      <c r="L2181" s="137"/>
      <c r="M2181" s="137"/>
      <c r="N2181" s="137"/>
      <c r="O2181" s="137"/>
      <c r="P2181" s="137"/>
      <c r="Q2181" s="137"/>
      <c r="R2181" s="137"/>
      <c r="S2181" s="137"/>
      <c r="T2181" s="137"/>
      <c r="U2181" s="137"/>
      <c r="V2181" s="137"/>
      <c r="W2181" s="137"/>
      <c r="X2181" s="137"/>
      <c r="Y2181" s="137"/>
      <c r="Z2181" s="137"/>
      <c r="AA2181" s="137"/>
      <c r="AB2181" s="137"/>
    </row>
    <row r="2182" s="139" customFormat="1" spans="1:28">
      <c r="A2182" s="137"/>
      <c r="B2182" s="137"/>
      <c r="C2182" s="137"/>
      <c r="D2182" s="137"/>
      <c r="E2182" s="137"/>
      <c r="F2182" s="137"/>
      <c r="G2182" s="137"/>
      <c r="H2182" s="137"/>
      <c r="I2182" s="137"/>
      <c r="J2182" s="137"/>
      <c r="K2182" s="137"/>
      <c r="L2182" s="137"/>
      <c r="M2182" s="137"/>
      <c r="N2182" s="137"/>
      <c r="O2182" s="137"/>
      <c r="P2182" s="137"/>
      <c r="Q2182" s="137"/>
      <c r="R2182" s="137"/>
      <c r="S2182" s="137"/>
      <c r="T2182" s="137"/>
      <c r="U2182" s="137"/>
      <c r="V2182" s="137"/>
      <c r="W2182" s="137"/>
      <c r="X2182" s="137"/>
      <c r="Y2182" s="137"/>
      <c r="Z2182" s="137"/>
      <c r="AA2182" s="137"/>
      <c r="AB2182" s="137"/>
    </row>
    <row r="2183" s="139" customFormat="1" spans="1:28">
      <c r="A2183" s="137"/>
      <c r="B2183" s="137"/>
      <c r="C2183" s="137"/>
      <c r="D2183" s="137"/>
      <c r="E2183" s="137"/>
      <c r="F2183" s="137"/>
      <c r="G2183" s="137"/>
      <c r="H2183" s="137"/>
      <c r="I2183" s="137"/>
      <c r="J2183" s="137"/>
      <c r="K2183" s="137"/>
      <c r="L2183" s="137"/>
      <c r="M2183" s="137"/>
      <c r="N2183" s="137"/>
      <c r="O2183" s="137"/>
      <c r="P2183" s="137"/>
      <c r="Q2183" s="137"/>
      <c r="R2183" s="137"/>
      <c r="S2183" s="137"/>
      <c r="T2183" s="137"/>
      <c r="U2183" s="137"/>
      <c r="V2183" s="137"/>
      <c r="W2183" s="137"/>
      <c r="X2183" s="137"/>
      <c r="Y2183" s="137"/>
      <c r="Z2183" s="137"/>
      <c r="AA2183" s="137"/>
      <c r="AB2183" s="137"/>
    </row>
    <row r="2184" s="139" customFormat="1" spans="1:28">
      <c r="A2184" s="137"/>
      <c r="B2184" s="137"/>
      <c r="C2184" s="137"/>
      <c r="D2184" s="137"/>
      <c r="E2184" s="137"/>
      <c r="F2184" s="137"/>
      <c r="G2184" s="137"/>
      <c r="H2184" s="137"/>
      <c r="I2184" s="137"/>
      <c r="J2184" s="137"/>
      <c r="K2184" s="137"/>
      <c r="L2184" s="137"/>
      <c r="M2184" s="137"/>
      <c r="N2184" s="137"/>
      <c r="O2184" s="137"/>
      <c r="P2184" s="137"/>
      <c r="Q2184" s="137"/>
      <c r="R2184" s="137"/>
      <c r="S2184" s="137"/>
      <c r="T2184" s="137"/>
      <c r="U2184" s="137"/>
      <c r="V2184" s="137"/>
      <c r="W2184" s="137"/>
      <c r="X2184" s="137"/>
      <c r="Y2184" s="137"/>
      <c r="Z2184" s="137"/>
      <c r="AA2184" s="137"/>
      <c r="AB2184" s="137"/>
    </row>
    <row r="2185" s="139" customFormat="1" spans="1:28">
      <c r="A2185" s="137"/>
      <c r="B2185" s="137"/>
      <c r="C2185" s="137"/>
      <c r="D2185" s="137"/>
      <c r="E2185" s="137"/>
      <c r="F2185" s="137"/>
      <c r="G2185" s="137"/>
      <c r="H2185" s="137"/>
      <c r="I2185" s="137"/>
      <c r="J2185" s="137"/>
      <c r="K2185" s="137"/>
      <c r="L2185" s="137"/>
      <c r="M2185" s="137"/>
      <c r="N2185" s="137"/>
      <c r="O2185" s="137"/>
      <c r="P2185" s="137"/>
      <c r="Q2185" s="137"/>
      <c r="R2185" s="137"/>
      <c r="S2185" s="137"/>
      <c r="T2185" s="137"/>
      <c r="U2185" s="137"/>
      <c r="V2185" s="137"/>
      <c r="W2185" s="137"/>
      <c r="X2185" s="137"/>
      <c r="Y2185" s="137"/>
      <c r="Z2185" s="137"/>
      <c r="AA2185" s="137"/>
      <c r="AB2185" s="137"/>
    </row>
    <row r="2186" s="139" customFormat="1" spans="1:28">
      <c r="A2186" s="137"/>
      <c r="B2186" s="137"/>
      <c r="C2186" s="137"/>
      <c r="D2186" s="137"/>
      <c r="E2186" s="137"/>
      <c r="F2186" s="137"/>
      <c r="G2186" s="137"/>
      <c r="H2186" s="137"/>
      <c r="I2186" s="137"/>
      <c r="J2186" s="137"/>
      <c r="K2186" s="137"/>
      <c r="L2186" s="137"/>
      <c r="M2186" s="137"/>
      <c r="N2186" s="137"/>
      <c r="O2186" s="137"/>
      <c r="P2186" s="137"/>
      <c r="Q2186" s="137"/>
      <c r="R2186" s="137"/>
      <c r="S2186" s="137"/>
      <c r="T2186" s="137"/>
      <c r="U2186" s="137"/>
      <c r="V2186" s="137"/>
      <c r="W2186" s="137"/>
      <c r="X2186" s="137"/>
      <c r="Y2186" s="137"/>
      <c r="Z2186" s="137"/>
      <c r="AA2186" s="137"/>
      <c r="AB2186" s="137"/>
    </row>
    <row r="2187" s="139" customFormat="1" spans="1:28">
      <c r="A2187" s="137"/>
      <c r="B2187" s="137"/>
      <c r="C2187" s="137"/>
      <c r="D2187" s="137"/>
      <c r="E2187" s="137"/>
      <c r="F2187" s="137"/>
      <c r="G2187" s="137"/>
      <c r="H2187" s="137"/>
      <c r="I2187" s="137"/>
      <c r="J2187" s="137"/>
      <c r="K2187" s="137"/>
      <c r="L2187" s="137"/>
      <c r="M2187" s="137"/>
      <c r="N2187" s="137"/>
      <c r="O2187" s="137"/>
      <c r="P2187" s="137"/>
      <c r="Q2187" s="137"/>
      <c r="R2187" s="137"/>
      <c r="S2187" s="137"/>
      <c r="T2187" s="137"/>
      <c r="U2187" s="137"/>
      <c r="V2187" s="137"/>
      <c r="W2187" s="137"/>
      <c r="X2187" s="137"/>
      <c r="Y2187" s="137"/>
      <c r="Z2187" s="137"/>
      <c r="AA2187" s="137"/>
      <c r="AB2187" s="137"/>
    </row>
    <row r="2188" s="139" customFormat="1" spans="1:28">
      <c r="A2188" s="137"/>
      <c r="B2188" s="137"/>
      <c r="C2188" s="137"/>
      <c r="D2188" s="137"/>
      <c r="E2188" s="137"/>
      <c r="F2188" s="137"/>
      <c r="G2188" s="137"/>
      <c r="H2188" s="137"/>
      <c r="I2188" s="137"/>
      <c r="J2188" s="137"/>
      <c r="K2188" s="137"/>
      <c r="L2188" s="137"/>
      <c r="M2188" s="137"/>
      <c r="N2188" s="137"/>
      <c r="O2188" s="137"/>
      <c r="P2188" s="137"/>
      <c r="Q2188" s="137"/>
      <c r="R2188" s="137"/>
      <c r="S2188" s="137"/>
      <c r="T2188" s="137"/>
      <c r="U2188" s="137"/>
      <c r="V2188" s="137"/>
      <c r="W2188" s="137"/>
      <c r="X2188" s="137"/>
      <c r="Y2188" s="137"/>
      <c r="Z2188" s="137"/>
      <c r="AA2188" s="137"/>
      <c r="AB2188" s="137"/>
    </row>
    <row r="2189" s="139" customFormat="1" spans="1:28">
      <c r="A2189" s="137"/>
      <c r="B2189" s="137"/>
      <c r="C2189" s="137"/>
      <c r="D2189" s="137"/>
      <c r="E2189" s="137"/>
      <c r="F2189" s="137"/>
      <c r="G2189" s="137"/>
      <c r="H2189" s="137"/>
      <c r="I2189" s="137"/>
      <c r="J2189" s="137"/>
      <c r="K2189" s="137"/>
      <c r="L2189" s="137"/>
      <c r="M2189" s="137"/>
      <c r="N2189" s="137"/>
      <c r="O2189" s="137"/>
      <c r="P2189" s="137"/>
      <c r="Q2189" s="137"/>
      <c r="R2189" s="137"/>
      <c r="S2189" s="137"/>
      <c r="T2189" s="137"/>
      <c r="U2189" s="137"/>
      <c r="V2189" s="137"/>
      <c r="W2189" s="137"/>
      <c r="X2189" s="137"/>
      <c r="Y2189" s="137"/>
      <c r="Z2189" s="137"/>
      <c r="AA2189" s="137"/>
      <c r="AB2189" s="137"/>
    </row>
    <row r="2190" s="139" customFormat="1" spans="1:28">
      <c r="A2190" s="137"/>
      <c r="B2190" s="137"/>
      <c r="C2190" s="137"/>
      <c r="D2190" s="137"/>
      <c r="E2190" s="137"/>
      <c r="F2190" s="137"/>
      <c r="G2190" s="137"/>
      <c r="H2190" s="137"/>
      <c r="I2190" s="137"/>
      <c r="J2190" s="137"/>
      <c r="K2190" s="137"/>
      <c r="L2190" s="137"/>
      <c r="M2190" s="137"/>
      <c r="N2190" s="137"/>
      <c r="O2190" s="137"/>
      <c r="P2190" s="137"/>
      <c r="Q2190" s="137"/>
      <c r="R2190" s="137"/>
      <c r="S2190" s="137"/>
      <c r="T2190" s="137"/>
      <c r="U2190" s="137"/>
      <c r="V2190" s="137"/>
      <c r="W2190" s="137"/>
      <c r="X2190" s="137"/>
      <c r="Y2190" s="137"/>
      <c r="Z2190" s="137"/>
      <c r="AA2190" s="137"/>
      <c r="AB2190" s="137"/>
    </row>
    <row r="2191" s="139" customFormat="1" spans="1:28">
      <c r="A2191" s="137"/>
      <c r="B2191" s="137"/>
      <c r="C2191" s="137"/>
      <c r="D2191" s="137"/>
      <c r="E2191" s="137"/>
      <c r="F2191" s="137"/>
      <c r="G2191" s="137"/>
      <c r="H2191" s="137"/>
      <c r="I2191" s="137"/>
      <c r="J2191" s="137"/>
      <c r="K2191" s="137"/>
      <c r="L2191" s="137"/>
      <c r="M2191" s="137"/>
      <c r="N2191" s="137"/>
      <c r="O2191" s="137"/>
      <c r="P2191" s="137"/>
      <c r="Q2191" s="137"/>
      <c r="R2191" s="137"/>
      <c r="S2191" s="137"/>
      <c r="T2191" s="137"/>
      <c r="U2191" s="137"/>
      <c r="V2191" s="137"/>
      <c r="W2191" s="137"/>
      <c r="X2191" s="137"/>
      <c r="Y2191" s="137"/>
      <c r="Z2191" s="137"/>
      <c r="AA2191" s="137"/>
      <c r="AB2191" s="137"/>
    </row>
    <row r="2192" s="139" customFormat="1" spans="1:28">
      <c r="A2192" s="137"/>
      <c r="B2192" s="137"/>
      <c r="C2192" s="137"/>
      <c r="D2192" s="137"/>
      <c r="E2192" s="137"/>
      <c r="F2192" s="137"/>
      <c r="G2192" s="137"/>
      <c r="H2192" s="137"/>
      <c r="I2192" s="137"/>
      <c r="J2192" s="137"/>
      <c r="K2192" s="137"/>
      <c r="L2192" s="137"/>
      <c r="M2192" s="137"/>
      <c r="N2192" s="137"/>
      <c r="O2192" s="137"/>
      <c r="P2192" s="137"/>
      <c r="Q2192" s="137"/>
      <c r="R2192" s="137"/>
      <c r="S2192" s="137"/>
      <c r="T2192" s="137"/>
      <c r="U2192" s="137"/>
      <c r="V2192" s="137"/>
      <c r="W2192" s="137"/>
      <c r="X2192" s="137"/>
      <c r="Y2192" s="137"/>
      <c r="Z2192" s="137"/>
      <c r="AA2192" s="137"/>
      <c r="AB2192" s="137"/>
    </row>
    <row r="2193" s="139" customFormat="1" spans="1:28">
      <c r="A2193" s="137"/>
      <c r="B2193" s="137"/>
      <c r="C2193" s="137"/>
      <c r="D2193" s="137"/>
      <c r="E2193" s="137"/>
      <c r="F2193" s="137"/>
      <c r="G2193" s="137"/>
      <c r="H2193" s="137"/>
      <c r="I2193" s="137"/>
      <c r="J2193" s="137"/>
      <c r="K2193" s="137"/>
      <c r="L2193" s="137"/>
      <c r="M2193" s="137"/>
      <c r="N2193" s="137"/>
      <c r="O2193" s="137"/>
      <c r="P2193" s="137"/>
      <c r="Q2193" s="137"/>
      <c r="R2193" s="137"/>
      <c r="S2193" s="137"/>
      <c r="T2193" s="137"/>
      <c r="U2193" s="137"/>
      <c r="V2193" s="137"/>
      <c r="W2193" s="137"/>
      <c r="X2193" s="137"/>
      <c r="Y2193" s="137"/>
      <c r="Z2193" s="137"/>
      <c r="AA2193" s="137"/>
      <c r="AB2193" s="137"/>
    </row>
    <row r="2194" s="139" customFormat="1" spans="1:28">
      <c r="A2194" s="137"/>
      <c r="B2194" s="137"/>
      <c r="C2194" s="137"/>
      <c r="D2194" s="137"/>
      <c r="E2194" s="137"/>
      <c r="F2194" s="137"/>
      <c r="G2194" s="137"/>
      <c r="H2194" s="137"/>
      <c r="I2194" s="137"/>
      <c r="J2194" s="137"/>
      <c r="K2194" s="137"/>
      <c r="L2194" s="137"/>
      <c r="M2194" s="137"/>
      <c r="N2194" s="137"/>
      <c r="O2194" s="137"/>
      <c r="P2194" s="137"/>
      <c r="Q2194" s="137"/>
      <c r="R2194" s="137"/>
      <c r="S2194" s="137"/>
      <c r="T2194" s="137"/>
      <c r="U2194" s="137"/>
      <c r="V2194" s="137"/>
      <c r="W2194" s="137"/>
      <c r="X2194" s="137"/>
      <c r="Y2194" s="137"/>
      <c r="Z2194" s="137"/>
      <c r="AA2194" s="137"/>
      <c r="AB2194" s="137"/>
    </row>
    <row r="2195" s="139" customFormat="1" spans="1:28">
      <c r="A2195" s="137"/>
      <c r="B2195" s="137"/>
      <c r="C2195" s="137"/>
      <c r="D2195" s="137"/>
      <c r="E2195" s="137"/>
      <c r="F2195" s="137"/>
      <c r="G2195" s="137"/>
      <c r="H2195" s="137"/>
      <c r="I2195" s="137"/>
      <c r="J2195" s="137"/>
      <c r="K2195" s="137"/>
      <c r="L2195" s="137"/>
      <c r="M2195" s="137"/>
      <c r="N2195" s="137"/>
      <c r="O2195" s="137"/>
      <c r="P2195" s="137"/>
      <c r="Q2195" s="137"/>
      <c r="R2195" s="137"/>
      <c r="S2195" s="137"/>
      <c r="T2195" s="137"/>
      <c r="U2195" s="137"/>
      <c r="V2195" s="137"/>
      <c r="W2195" s="137"/>
      <c r="X2195" s="137"/>
      <c r="Y2195" s="137"/>
      <c r="Z2195" s="137"/>
      <c r="AA2195" s="137"/>
      <c r="AB2195" s="137"/>
    </row>
    <row r="2196" s="139" customFormat="1" spans="1:28">
      <c r="A2196" s="137"/>
      <c r="B2196" s="137"/>
      <c r="C2196" s="137"/>
      <c r="D2196" s="137"/>
      <c r="E2196" s="137"/>
      <c r="F2196" s="137"/>
      <c r="G2196" s="137"/>
      <c r="H2196" s="137"/>
      <c r="I2196" s="137"/>
      <c r="J2196" s="137"/>
      <c r="K2196" s="137"/>
      <c r="L2196" s="137"/>
      <c r="M2196" s="137"/>
      <c r="N2196" s="137"/>
      <c r="O2196" s="137"/>
      <c r="P2196" s="137"/>
      <c r="Q2196" s="137"/>
      <c r="R2196" s="137"/>
      <c r="S2196" s="137"/>
      <c r="T2196" s="137"/>
      <c r="U2196" s="137"/>
      <c r="V2196" s="137"/>
      <c r="W2196" s="137"/>
      <c r="X2196" s="137"/>
      <c r="Y2196" s="137"/>
      <c r="Z2196" s="137"/>
      <c r="AA2196" s="137"/>
      <c r="AB2196" s="137"/>
    </row>
    <row r="2197" s="139" customFormat="1" spans="1:28">
      <c r="A2197" s="137"/>
      <c r="B2197" s="137"/>
      <c r="C2197" s="137"/>
      <c r="D2197" s="137"/>
      <c r="E2197" s="137"/>
      <c r="F2197" s="137"/>
      <c r="G2197" s="137"/>
      <c r="H2197" s="137"/>
      <c r="I2197" s="137"/>
      <c r="J2197" s="137"/>
      <c r="K2197" s="137"/>
      <c r="L2197" s="137"/>
      <c r="M2197" s="137"/>
      <c r="N2197" s="137"/>
      <c r="O2197" s="137"/>
      <c r="P2197" s="137"/>
      <c r="Q2197" s="137"/>
      <c r="R2197" s="137"/>
      <c r="S2197" s="137"/>
      <c r="T2197" s="137"/>
      <c r="U2197" s="137"/>
      <c r="V2197" s="137"/>
      <c r="W2197" s="137"/>
      <c r="X2197" s="137"/>
      <c r="Y2197" s="137"/>
      <c r="Z2197" s="137"/>
      <c r="AA2197" s="137"/>
      <c r="AB2197" s="137"/>
    </row>
    <row r="2198" s="139" customFormat="1" spans="1:28">
      <c r="A2198" s="137"/>
      <c r="B2198" s="137"/>
      <c r="C2198" s="137"/>
      <c r="D2198" s="137"/>
      <c r="E2198" s="137"/>
      <c r="F2198" s="137"/>
      <c r="G2198" s="137"/>
      <c r="H2198" s="137"/>
      <c r="I2198" s="137"/>
      <c r="J2198" s="137"/>
      <c r="K2198" s="137"/>
      <c r="L2198" s="137"/>
      <c r="M2198" s="137"/>
      <c r="N2198" s="137"/>
      <c r="O2198" s="137"/>
      <c r="P2198" s="137"/>
      <c r="Q2198" s="137"/>
      <c r="R2198" s="137"/>
      <c r="S2198" s="137"/>
      <c r="T2198" s="137"/>
      <c r="U2198" s="137"/>
      <c r="V2198" s="137"/>
      <c r="W2198" s="137"/>
      <c r="X2198" s="137"/>
      <c r="Y2198" s="137"/>
      <c r="Z2198" s="137"/>
      <c r="AA2198" s="137"/>
      <c r="AB2198" s="137"/>
    </row>
    <row r="2199" s="139" customFormat="1" spans="1:28">
      <c r="A2199" s="137"/>
      <c r="B2199" s="137"/>
      <c r="C2199" s="137"/>
      <c r="D2199" s="137"/>
      <c r="E2199" s="137"/>
      <c r="F2199" s="137"/>
      <c r="G2199" s="137"/>
      <c r="H2199" s="137"/>
      <c r="I2199" s="137"/>
      <c r="J2199" s="137"/>
      <c r="K2199" s="137"/>
      <c r="L2199" s="137"/>
      <c r="M2199" s="137"/>
      <c r="N2199" s="137"/>
      <c r="O2199" s="137"/>
      <c r="P2199" s="137"/>
      <c r="Q2199" s="137"/>
      <c r="R2199" s="137"/>
      <c r="S2199" s="137"/>
      <c r="T2199" s="137"/>
      <c r="U2199" s="137"/>
      <c r="V2199" s="137"/>
      <c r="W2199" s="137"/>
      <c r="X2199" s="137"/>
      <c r="Y2199" s="137"/>
      <c r="Z2199" s="137"/>
      <c r="AA2199" s="137"/>
      <c r="AB2199" s="137"/>
    </row>
    <row r="2200" s="139" customFormat="1" spans="1:28">
      <c r="A2200" s="137"/>
      <c r="B2200" s="137"/>
      <c r="C2200" s="137"/>
      <c r="D2200" s="137"/>
      <c r="E2200" s="137"/>
      <c r="F2200" s="137"/>
      <c r="G2200" s="137"/>
      <c r="H2200" s="137"/>
      <c r="I2200" s="137"/>
      <c r="J2200" s="137"/>
      <c r="K2200" s="137"/>
      <c r="L2200" s="137"/>
      <c r="M2200" s="137"/>
      <c r="N2200" s="137"/>
      <c r="O2200" s="137"/>
      <c r="P2200" s="137"/>
      <c r="Q2200" s="137"/>
      <c r="R2200" s="137"/>
      <c r="S2200" s="137"/>
      <c r="T2200" s="137"/>
      <c r="U2200" s="137"/>
      <c r="V2200" s="137"/>
      <c r="W2200" s="137"/>
      <c r="X2200" s="137"/>
      <c r="Y2200" s="137"/>
      <c r="Z2200" s="137"/>
      <c r="AA2200" s="137"/>
      <c r="AB2200" s="137"/>
    </row>
    <row r="2201" s="139" customFormat="1" spans="1:28">
      <c r="A2201" s="137"/>
      <c r="B2201" s="137"/>
      <c r="C2201" s="137"/>
      <c r="D2201" s="137"/>
      <c r="E2201" s="137"/>
      <c r="F2201" s="137"/>
      <c r="G2201" s="137"/>
      <c r="H2201" s="137"/>
      <c r="I2201" s="137"/>
      <c r="J2201" s="137"/>
      <c r="K2201" s="137"/>
      <c r="L2201" s="137"/>
      <c r="M2201" s="137"/>
      <c r="N2201" s="137"/>
      <c r="O2201" s="137"/>
      <c r="P2201" s="137"/>
      <c r="Q2201" s="137"/>
      <c r="R2201" s="137"/>
      <c r="S2201" s="137"/>
      <c r="T2201" s="137"/>
      <c r="U2201" s="137"/>
      <c r="V2201" s="137"/>
      <c r="W2201" s="137"/>
      <c r="X2201" s="137"/>
      <c r="Y2201" s="137"/>
      <c r="Z2201" s="137"/>
      <c r="AA2201" s="137"/>
      <c r="AB2201" s="137"/>
    </row>
    <row r="2202" s="139" customFormat="1" spans="1:28">
      <c r="A2202" s="137"/>
      <c r="B2202" s="137"/>
      <c r="C2202" s="137"/>
      <c r="D2202" s="137"/>
      <c r="E2202" s="137"/>
      <c r="F2202" s="137"/>
      <c r="G2202" s="137"/>
      <c r="H2202" s="137"/>
      <c r="I2202" s="137"/>
      <c r="J2202" s="137"/>
      <c r="K2202" s="137"/>
      <c r="L2202" s="137"/>
      <c r="M2202" s="137"/>
      <c r="N2202" s="137"/>
      <c r="O2202" s="137"/>
      <c r="P2202" s="137"/>
      <c r="Q2202" s="137"/>
      <c r="R2202" s="137"/>
      <c r="S2202" s="137"/>
      <c r="T2202" s="137"/>
      <c r="U2202" s="137"/>
      <c r="V2202" s="137"/>
      <c r="W2202" s="137"/>
      <c r="X2202" s="137"/>
      <c r="Y2202" s="137"/>
      <c r="Z2202" s="137"/>
      <c r="AA2202" s="137"/>
      <c r="AB2202" s="137"/>
    </row>
    <row r="2203" s="139" customFormat="1" spans="1:28">
      <c r="A2203" s="137"/>
      <c r="B2203" s="137"/>
      <c r="C2203" s="137"/>
      <c r="D2203" s="137"/>
      <c r="E2203" s="137"/>
      <c r="F2203" s="137"/>
      <c r="G2203" s="137"/>
      <c r="H2203" s="137"/>
      <c r="I2203" s="137"/>
      <c r="J2203" s="137"/>
      <c r="K2203" s="137"/>
      <c r="L2203" s="137"/>
      <c r="M2203" s="137"/>
      <c r="N2203" s="137"/>
      <c r="O2203" s="137"/>
      <c r="P2203" s="137"/>
      <c r="Q2203" s="137"/>
      <c r="R2203" s="137"/>
      <c r="S2203" s="137"/>
      <c r="T2203" s="137"/>
      <c r="U2203" s="137"/>
      <c r="V2203" s="137"/>
      <c r="W2203" s="137"/>
      <c r="X2203" s="137"/>
      <c r="Y2203" s="137"/>
      <c r="Z2203" s="137"/>
      <c r="AA2203" s="137"/>
      <c r="AB2203" s="137"/>
    </row>
    <row r="2204" s="139" customFormat="1" spans="1:28">
      <c r="A2204" s="137"/>
      <c r="B2204" s="137"/>
      <c r="C2204" s="137"/>
      <c r="D2204" s="137"/>
      <c r="E2204" s="137"/>
      <c r="F2204" s="137"/>
      <c r="G2204" s="137"/>
      <c r="H2204" s="137"/>
      <c r="I2204" s="137"/>
      <c r="J2204" s="137"/>
      <c r="K2204" s="137"/>
      <c r="L2204" s="137"/>
      <c r="M2204" s="137"/>
      <c r="N2204" s="137"/>
      <c r="O2204" s="137"/>
      <c r="P2204" s="137"/>
      <c r="Q2204" s="137"/>
      <c r="R2204" s="137"/>
      <c r="S2204" s="137"/>
      <c r="T2204" s="137"/>
      <c r="U2204" s="137"/>
      <c r="V2204" s="137"/>
      <c r="W2204" s="137"/>
      <c r="X2204" s="137"/>
      <c r="Y2204" s="137"/>
      <c r="Z2204" s="137"/>
      <c r="AA2204" s="137"/>
      <c r="AB2204" s="137"/>
    </row>
    <row r="2205" s="139" customFormat="1" spans="1:28">
      <c r="A2205" s="137"/>
      <c r="B2205" s="137"/>
      <c r="C2205" s="137"/>
      <c r="D2205" s="137"/>
      <c r="E2205" s="137"/>
      <c r="F2205" s="137"/>
      <c r="G2205" s="137"/>
      <c r="H2205" s="137"/>
      <c r="I2205" s="137"/>
      <c r="J2205" s="137"/>
      <c r="K2205" s="137"/>
      <c r="L2205" s="137"/>
      <c r="M2205" s="137"/>
      <c r="N2205" s="137"/>
      <c r="O2205" s="137"/>
      <c r="P2205" s="137"/>
      <c r="Q2205" s="137"/>
      <c r="R2205" s="137"/>
      <c r="S2205" s="137"/>
      <c r="T2205" s="137"/>
      <c r="U2205" s="137"/>
      <c r="V2205" s="137"/>
      <c r="W2205" s="137"/>
      <c r="X2205" s="137"/>
      <c r="Y2205" s="137"/>
      <c r="Z2205" s="137"/>
      <c r="AA2205" s="137"/>
      <c r="AB2205" s="137"/>
    </row>
    <row r="2206" s="139" customFormat="1" spans="1:28">
      <c r="A2206" s="137"/>
      <c r="B2206" s="137"/>
      <c r="C2206" s="137"/>
      <c r="D2206" s="137"/>
      <c r="E2206" s="137"/>
      <c r="F2206" s="137"/>
      <c r="G2206" s="137"/>
      <c r="H2206" s="137"/>
      <c r="I2206" s="137"/>
      <c r="J2206" s="137"/>
      <c r="K2206" s="137"/>
      <c r="L2206" s="137"/>
      <c r="M2206" s="137"/>
      <c r="N2206" s="137"/>
      <c r="O2206" s="137"/>
      <c r="P2206" s="137"/>
      <c r="Q2206" s="137"/>
      <c r="R2206" s="137"/>
      <c r="S2206" s="137"/>
      <c r="T2206" s="137"/>
      <c r="U2206" s="137"/>
      <c r="V2206" s="137"/>
      <c r="W2206" s="137"/>
      <c r="X2206" s="137"/>
      <c r="Y2206" s="137"/>
      <c r="Z2206" s="137"/>
      <c r="AA2206" s="137"/>
      <c r="AB2206" s="137"/>
    </row>
    <row r="2207" s="139" customFormat="1" spans="1:28">
      <c r="A2207" s="137"/>
      <c r="B2207" s="137"/>
      <c r="C2207" s="137"/>
      <c r="D2207" s="137"/>
      <c r="E2207" s="137"/>
      <c r="F2207" s="137"/>
      <c r="G2207" s="137"/>
      <c r="H2207" s="137"/>
      <c r="I2207" s="137"/>
      <c r="J2207" s="137"/>
      <c r="K2207" s="137"/>
      <c r="L2207" s="137"/>
      <c r="M2207" s="137"/>
      <c r="N2207" s="137"/>
      <c r="O2207" s="137"/>
      <c r="P2207" s="137"/>
      <c r="Q2207" s="137"/>
      <c r="R2207" s="137"/>
      <c r="S2207" s="137"/>
      <c r="T2207" s="137"/>
      <c r="U2207" s="137"/>
      <c r="V2207" s="137"/>
      <c r="W2207" s="137"/>
      <c r="X2207" s="137"/>
      <c r="Y2207" s="137"/>
      <c r="Z2207" s="137"/>
      <c r="AA2207" s="137"/>
      <c r="AB2207" s="137"/>
    </row>
    <row r="2208" s="139" customFormat="1" spans="1:28">
      <c r="A2208" s="137"/>
      <c r="B2208" s="137"/>
      <c r="C2208" s="137"/>
      <c r="D2208" s="137"/>
      <c r="E2208" s="137"/>
      <c r="F2208" s="137"/>
      <c r="G2208" s="137"/>
      <c r="H2208" s="137"/>
      <c r="I2208" s="137"/>
      <c r="J2208" s="137"/>
      <c r="K2208" s="137"/>
      <c r="L2208" s="137"/>
      <c r="M2208" s="137"/>
      <c r="N2208" s="137"/>
      <c r="O2208" s="137"/>
      <c r="P2208" s="137"/>
      <c r="Q2208" s="137"/>
      <c r="R2208" s="137"/>
      <c r="S2208" s="137"/>
      <c r="T2208" s="137"/>
      <c r="U2208" s="137"/>
      <c r="V2208" s="137"/>
      <c r="W2208" s="137"/>
      <c r="X2208" s="137"/>
      <c r="Y2208" s="137"/>
      <c r="Z2208" s="137"/>
      <c r="AA2208" s="137"/>
      <c r="AB2208" s="137"/>
    </row>
    <row r="2209" s="139" customFormat="1" spans="1:28">
      <c r="A2209" s="137"/>
      <c r="B2209" s="137"/>
      <c r="C2209" s="137"/>
      <c r="D2209" s="137"/>
      <c r="E2209" s="137"/>
      <c r="F2209" s="137"/>
      <c r="G2209" s="137"/>
      <c r="H2209" s="137"/>
      <c r="I2209" s="137"/>
      <c r="J2209" s="137"/>
      <c r="K2209" s="137"/>
      <c r="L2209" s="137"/>
      <c r="M2209" s="137"/>
      <c r="N2209" s="137"/>
      <c r="O2209" s="137"/>
      <c r="P2209" s="137"/>
      <c r="Q2209" s="137"/>
      <c r="R2209" s="137"/>
      <c r="S2209" s="137"/>
      <c r="T2209" s="137"/>
      <c r="U2209" s="137"/>
      <c r="V2209" s="137"/>
      <c r="W2209" s="137"/>
      <c r="X2209" s="137"/>
      <c r="Y2209" s="137"/>
      <c r="Z2209" s="137"/>
      <c r="AA2209" s="137"/>
      <c r="AB2209" s="137"/>
    </row>
    <row r="2210" s="139" customFormat="1" spans="1:28">
      <c r="A2210" s="137"/>
      <c r="B2210" s="137"/>
      <c r="C2210" s="137"/>
      <c r="D2210" s="137"/>
      <c r="E2210" s="137"/>
      <c r="F2210" s="137"/>
      <c r="G2210" s="137"/>
      <c r="H2210" s="137"/>
      <c r="I2210" s="137"/>
      <c r="J2210" s="137"/>
      <c r="K2210" s="137"/>
      <c r="L2210" s="137"/>
      <c r="M2210" s="137"/>
      <c r="N2210" s="137"/>
      <c r="O2210" s="137"/>
      <c r="P2210" s="137"/>
      <c r="Q2210" s="137"/>
      <c r="R2210" s="137"/>
      <c r="S2210" s="137"/>
      <c r="T2210" s="137"/>
      <c r="U2210" s="137"/>
      <c r="V2210" s="137"/>
      <c r="W2210" s="137"/>
      <c r="X2210" s="137"/>
      <c r="Y2210" s="137"/>
      <c r="Z2210" s="137"/>
      <c r="AA2210" s="137"/>
      <c r="AB2210" s="137"/>
    </row>
    <row r="2211" s="139" customFormat="1" spans="1:28">
      <c r="A2211" s="137"/>
      <c r="B2211" s="137"/>
      <c r="C2211" s="137"/>
      <c r="D2211" s="137"/>
      <c r="E2211" s="137"/>
      <c r="F2211" s="137"/>
      <c r="G2211" s="137"/>
      <c r="H2211" s="137"/>
      <c r="I2211" s="137"/>
      <c r="J2211" s="137"/>
      <c r="K2211" s="137"/>
      <c r="L2211" s="137"/>
      <c r="M2211" s="137"/>
      <c r="N2211" s="137"/>
      <c r="O2211" s="137"/>
      <c r="P2211" s="137"/>
      <c r="Q2211" s="137"/>
      <c r="R2211" s="137"/>
      <c r="S2211" s="137"/>
      <c r="T2211" s="137"/>
      <c r="U2211" s="137"/>
      <c r="V2211" s="137"/>
      <c r="W2211" s="137"/>
      <c r="X2211" s="137"/>
      <c r="Y2211" s="137"/>
      <c r="Z2211" s="137"/>
      <c r="AA2211" s="137"/>
      <c r="AB2211" s="137"/>
    </row>
    <row r="2212" s="139" customFormat="1" spans="1:28">
      <c r="A2212" s="137"/>
      <c r="B2212" s="137"/>
      <c r="C2212" s="137"/>
      <c r="D2212" s="137"/>
      <c r="E2212" s="137"/>
      <c r="F2212" s="137"/>
      <c r="G2212" s="137"/>
      <c r="H2212" s="137"/>
      <c r="I2212" s="137"/>
      <c r="J2212" s="137"/>
      <c r="K2212" s="137"/>
      <c r="L2212" s="137"/>
      <c r="M2212" s="137"/>
      <c r="N2212" s="137"/>
      <c r="O2212" s="137"/>
      <c r="P2212" s="137"/>
      <c r="Q2212" s="137"/>
      <c r="R2212" s="137"/>
      <c r="S2212" s="137"/>
      <c r="T2212" s="137"/>
      <c r="U2212" s="137"/>
      <c r="V2212" s="137"/>
      <c r="W2212" s="137"/>
      <c r="X2212" s="137"/>
      <c r="Y2212" s="137"/>
      <c r="Z2212" s="137"/>
      <c r="AA2212" s="137"/>
      <c r="AB2212" s="137"/>
    </row>
    <row r="2213" s="139" customFormat="1" spans="1:28">
      <c r="A2213" s="137"/>
      <c r="B2213" s="137"/>
      <c r="C2213" s="137"/>
      <c r="D2213" s="137"/>
      <c r="E2213" s="137"/>
      <c r="F2213" s="137"/>
      <c r="G2213" s="137"/>
      <c r="H2213" s="137"/>
      <c r="I2213" s="137"/>
      <c r="J2213" s="137"/>
      <c r="K2213" s="137"/>
      <c r="L2213" s="137"/>
      <c r="M2213" s="137"/>
      <c r="N2213" s="137"/>
      <c r="O2213" s="137"/>
      <c r="P2213" s="137"/>
      <c r="Q2213" s="137"/>
      <c r="R2213" s="137"/>
      <c r="S2213" s="137"/>
      <c r="T2213" s="137"/>
      <c r="U2213" s="137"/>
      <c r="V2213" s="137"/>
      <c r="W2213" s="137"/>
      <c r="X2213" s="137"/>
      <c r="Y2213" s="137"/>
      <c r="Z2213" s="137"/>
      <c r="AA2213" s="137"/>
      <c r="AB2213" s="137"/>
    </row>
    <row r="2214" s="139" customFormat="1" spans="1:28">
      <c r="A2214" s="137"/>
      <c r="B2214" s="137"/>
      <c r="C2214" s="137"/>
      <c r="D2214" s="137"/>
      <c r="E2214" s="137"/>
      <c r="F2214" s="137"/>
      <c r="G2214" s="137"/>
      <c r="H2214" s="137"/>
      <c r="I2214" s="137"/>
      <c r="J2214" s="137"/>
      <c r="K2214" s="137"/>
      <c r="L2214" s="137"/>
      <c r="M2214" s="137"/>
      <c r="N2214" s="137"/>
      <c r="O2214" s="137"/>
      <c r="P2214" s="137"/>
      <c r="Q2214" s="137"/>
      <c r="R2214" s="137"/>
      <c r="S2214" s="137"/>
      <c r="T2214" s="137"/>
      <c r="U2214" s="137"/>
      <c r="V2214" s="137"/>
      <c r="W2214" s="137"/>
      <c r="X2214" s="137"/>
      <c r="Y2214" s="137"/>
      <c r="Z2214" s="137"/>
      <c r="AA2214" s="137"/>
      <c r="AB2214" s="137"/>
    </row>
    <row r="2215" s="139" customFormat="1" spans="1:28">
      <c r="A2215" s="137"/>
      <c r="B2215" s="137"/>
      <c r="C2215" s="137"/>
      <c r="D2215" s="137"/>
      <c r="E2215" s="137"/>
      <c r="F2215" s="137"/>
      <c r="G2215" s="137"/>
      <c r="H2215" s="137"/>
      <c r="I2215" s="137"/>
      <c r="J2215" s="137"/>
      <c r="K2215" s="137"/>
      <c r="L2215" s="137"/>
      <c r="M2215" s="137"/>
      <c r="N2215" s="137"/>
      <c r="O2215" s="137"/>
      <c r="P2215" s="137"/>
      <c r="Q2215" s="137"/>
      <c r="R2215" s="137"/>
      <c r="S2215" s="137"/>
      <c r="T2215" s="137"/>
      <c r="U2215" s="137"/>
      <c r="V2215" s="137"/>
      <c r="W2215" s="137"/>
      <c r="X2215" s="137"/>
      <c r="Y2215" s="137"/>
      <c r="Z2215" s="137"/>
      <c r="AA2215" s="137"/>
      <c r="AB2215" s="137"/>
    </row>
    <row r="2216" s="139" customFormat="1" spans="1:28">
      <c r="A2216" s="137"/>
      <c r="B2216" s="137"/>
      <c r="C2216" s="137"/>
      <c r="D2216" s="137"/>
      <c r="E2216" s="137"/>
      <c r="F2216" s="137"/>
      <c r="G2216" s="137"/>
      <c r="H2216" s="137"/>
      <c r="I2216" s="137"/>
      <c r="J2216" s="137"/>
      <c r="K2216" s="137"/>
      <c r="L2216" s="137"/>
      <c r="M2216" s="137"/>
      <c r="N2216" s="137"/>
      <c r="O2216" s="137"/>
      <c r="P2216" s="137"/>
      <c r="Q2216" s="137"/>
      <c r="R2216" s="137"/>
      <c r="S2216" s="137"/>
      <c r="T2216" s="137"/>
      <c r="U2216" s="137"/>
      <c r="V2216" s="137"/>
      <c r="W2216" s="137"/>
      <c r="X2216" s="137"/>
      <c r="Y2216" s="137"/>
      <c r="Z2216" s="137"/>
      <c r="AA2216" s="137"/>
      <c r="AB2216" s="137"/>
    </row>
    <row r="2217" s="139" customFormat="1" spans="1:28">
      <c r="A2217" s="137"/>
      <c r="B2217" s="137"/>
      <c r="C2217" s="137"/>
      <c r="D2217" s="137"/>
      <c r="E2217" s="137"/>
      <c r="F2217" s="137"/>
      <c r="G2217" s="137"/>
      <c r="H2217" s="137"/>
      <c r="I2217" s="137"/>
      <c r="J2217" s="137"/>
      <c r="K2217" s="137"/>
      <c r="L2217" s="137"/>
      <c r="M2217" s="137"/>
      <c r="N2217" s="137"/>
      <c r="O2217" s="137"/>
      <c r="P2217" s="137"/>
      <c r="Q2217" s="137"/>
      <c r="R2217" s="137"/>
      <c r="S2217" s="137"/>
      <c r="T2217" s="137"/>
      <c r="U2217" s="137"/>
      <c r="V2217" s="137"/>
      <c r="W2217" s="137"/>
      <c r="X2217" s="137"/>
      <c r="Y2217" s="137"/>
      <c r="Z2217" s="137"/>
      <c r="AA2217" s="137"/>
      <c r="AB2217" s="137"/>
    </row>
    <row r="2218" s="139" customFormat="1" spans="1:28">
      <c r="A2218" s="137"/>
      <c r="B2218" s="137"/>
      <c r="C2218" s="137"/>
      <c r="D2218" s="137"/>
      <c r="E2218" s="137"/>
      <c r="F2218" s="137"/>
      <c r="G2218" s="137"/>
      <c r="H2218" s="137"/>
      <c r="I2218" s="137"/>
      <c r="J2218" s="137"/>
      <c r="K2218" s="137"/>
      <c r="L2218" s="137"/>
      <c r="M2218" s="137"/>
      <c r="N2218" s="137"/>
      <c r="O2218" s="137"/>
      <c r="P2218" s="137"/>
      <c r="Q2218" s="137"/>
      <c r="R2218" s="137"/>
      <c r="S2218" s="137"/>
      <c r="T2218" s="137"/>
      <c r="U2218" s="137"/>
      <c r="V2218" s="137"/>
      <c r="W2218" s="137"/>
      <c r="X2218" s="137"/>
      <c r="Y2218" s="137"/>
      <c r="Z2218" s="137"/>
      <c r="AA2218" s="137"/>
      <c r="AB2218" s="137"/>
    </row>
    <row r="2219" s="139" customFormat="1" spans="1:28">
      <c r="A2219" s="137"/>
      <c r="B2219" s="137"/>
      <c r="C2219" s="137"/>
      <c r="D2219" s="137"/>
      <c r="E2219" s="137"/>
      <c r="F2219" s="137"/>
      <c r="G2219" s="137"/>
      <c r="H2219" s="137"/>
      <c r="I2219" s="137"/>
      <c r="J2219" s="137"/>
      <c r="K2219" s="137"/>
      <c r="L2219" s="137"/>
      <c r="M2219" s="137"/>
      <c r="N2219" s="137"/>
      <c r="O2219" s="137"/>
      <c r="P2219" s="137"/>
      <c r="Q2219" s="137"/>
      <c r="R2219" s="137"/>
      <c r="S2219" s="137"/>
      <c r="T2219" s="137"/>
      <c r="U2219" s="137"/>
      <c r="V2219" s="137"/>
      <c r="W2219" s="137"/>
      <c r="X2219" s="137"/>
      <c r="Y2219" s="137"/>
      <c r="Z2219" s="137"/>
      <c r="AA2219" s="137"/>
      <c r="AB2219" s="137"/>
    </row>
    <row r="2220" s="139" customFormat="1" spans="1:28">
      <c r="A2220" s="137"/>
      <c r="B2220" s="137"/>
      <c r="C2220" s="137"/>
      <c r="D2220" s="137"/>
      <c r="E2220" s="137"/>
      <c r="F2220" s="137"/>
      <c r="G2220" s="137"/>
      <c r="H2220" s="137"/>
      <c r="I2220" s="137"/>
      <c r="J2220" s="137"/>
      <c r="K2220" s="137"/>
      <c r="L2220" s="137"/>
      <c r="M2220" s="137"/>
      <c r="N2220" s="137"/>
      <c r="O2220" s="137"/>
      <c r="P2220" s="137"/>
      <c r="Q2220" s="137"/>
      <c r="R2220" s="137"/>
      <c r="S2220" s="137"/>
      <c r="T2220" s="137"/>
      <c r="U2220" s="137"/>
      <c r="V2220" s="137"/>
      <c r="W2220" s="137"/>
      <c r="X2220" s="137"/>
      <c r="Y2220" s="137"/>
      <c r="Z2220" s="137"/>
      <c r="AA2220" s="137"/>
      <c r="AB2220" s="137"/>
    </row>
    <row r="2221" s="139" customFormat="1" spans="1:28">
      <c r="A2221" s="137"/>
      <c r="B2221" s="137"/>
      <c r="C2221" s="137"/>
      <c r="D2221" s="137"/>
      <c r="E2221" s="137"/>
      <c r="F2221" s="137"/>
      <c r="G2221" s="137"/>
      <c r="H2221" s="137"/>
      <c r="I2221" s="137"/>
      <c r="J2221" s="137"/>
      <c r="K2221" s="137"/>
      <c r="L2221" s="137"/>
      <c r="M2221" s="137"/>
      <c r="N2221" s="137"/>
      <c r="O2221" s="137"/>
      <c r="P2221" s="137"/>
      <c r="Q2221" s="137"/>
      <c r="R2221" s="137"/>
      <c r="S2221" s="137"/>
      <c r="T2221" s="137"/>
      <c r="U2221" s="137"/>
      <c r="V2221" s="137"/>
      <c r="W2221" s="137"/>
      <c r="X2221" s="137"/>
      <c r="Y2221" s="137"/>
      <c r="Z2221" s="137"/>
      <c r="AA2221" s="137"/>
      <c r="AB2221" s="137"/>
    </row>
    <row r="2222" s="139" customFormat="1" spans="1:28">
      <c r="A2222" s="137"/>
      <c r="B2222" s="137"/>
      <c r="C2222" s="137"/>
      <c r="D2222" s="137"/>
      <c r="E2222" s="137"/>
      <c r="F2222" s="137"/>
      <c r="G2222" s="137"/>
      <c r="H2222" s="137"/>
      <c r="I2222" s="137"/>
      <c r="J2222" s="137"/>
      <c r="K2222" s="137"/>
      <c r="L2222" s="137"/>
      <c r="M2222" s="137"/>
      <c r="N2222" s="137"/>
      <c r="O2222" s="137"/>
      <c r="P2222" s="137"/>
      <c r="Q2222" s="137"/>
      <c r="R2222" s="137"/>
      <c r="S2222" s="137"/>
      <c r="T2222" s="137"/>
      <c r="U2222" s="137"/>
      <c r="V2222" s="137"/>
      <c r="W2222" s="137"/>
      <c r="X2222" s="137"/>
      <c r="Y2222" s="137"/>
      <c r="Z2222" s="137"/>
      <c r="AA2222" s="137"/>
      <c r="AB2222" s="137"/>
    </row>
    <row r="2223" s="139" customFormat="1" spans="1:28">
      <c r="A2223" s="137"/>
      <c r="B2223" s="137"/>
      <c r="C2223" s="137"/>
      <c r="D2223" s="137"/>
      <c r="E2223" s="137"/>
      <c r="F2223" s="137"/>
      <c r="G2223" s="137"/>
      <c r="H2223" s="137"/>
      <c r="I2223" s="137"/>
      <c r="J2223" s="137"/>
      <c r="K2223" s="137"/>
      <c r="L2223" s="137"/>
      <c r="M2223" s="137"/>
      <c r="N2223" s="137"/>
      <c r="O2223" s="137"/>
      <c r="P2223" s="137"/>
      <c r="Q2223" s="137"/>
      <c r="R2223" s="137"/>
      <c r="S2223" s="137"/>
      <c r="T2223" s="137"/>
      <c r="U2223" s="137"/>
      <c r="V2223" s="137"/>
      <c r="W2223" s="137"/>
      <c r="X2223" s="137"/>
      <c r="Y2223" s="137"/>
      <c r="Z2223" s="137"/>
      <c r="AA2223" s="137"/>
      <c r="AB2223" s="137"/>
    </row>
    <row r="2224" s="139" customFormat="1" spans="1:28">
      <c r="A2224" s="137"/>
      <c r="B2224" s="137"/>
      <c r="C2224" s="137"/>
      <c r="D2224" s="137"/>
      <c r="E2224" s="137"/>
      <c r="F2224" s="137"/>
      <c r="G2224" s="137"/>
      <c r="H2224" s="137"/>
      <c r="I2224" s="137"/>
      <c r="J2224" s="137"/>
      <c r="K2224" s="137"/>
      <c r="L2224" s="137"/>
      <c r="M2224" s="137"/>
      <c r="N2224" s="137"/>
      <c r="O2224" s="137"/>
      <c r="P2224" s="137"/>
      <c r="Q2224" s="137"/>
      <c r="R2224" s="137"/>
      <c r="S2224" s="137"/>
      <c r="T2224" s="137"/>
      <c r="U2224" s="137"/>
      <c r="V2224" s="137"/>
      <c r="W2224" s="137"/>
      <c r="X2224" s="137"/>
      <c r="Y2224" s="137"/>
      <c r="Z2224" s="137"/>
      <c r="AA2224" s="137"/>
      <c r="AB2224" s="137"/>
    </row>
    <row r="2225" s="139" customFormat="1" spans="1:28">
      <c r="A2225" s="137"/>
      <c r="B2225" s="137"/>
      <c r="C2225" s="137"/>
      <c r="D2225" s="137"/>
      <c r="E2225" s="137"/>
      <c r="F2225" s="137"/>
      <c r="G2225" s="137"/>
      <c r="H2225" s="137"/>
      <c r="I2225" s="137"/>
      <c r="J2225" s="137"/>
      <c r="K2225" s="137"/>
      <c r="L2225" s="137"/>
      <c r="M2225" s="137"/>
      <c r="N2225" s="137"/>
      <c r="O2225" s="137"/>
      <c r="P2225" s="137"/>
      <c r="Q2225" s="137"/>
      <c r="R2225" s="137"/>
      <c r="S2225" s="137"/>
      <c r="T2225" s="137"/>
      <c r="U2225" s="137"/>
      <c r="V2225" s="137"/>
      <c r="W2225" s="137"/>
      <c r="X2225" s="137"/>
      <c r="Y2225" s="137"/>
      <c r="Z2225" s="137"/>
      <c r="AA2225" s="137"/>
      <c r="AB2225" s="137"/>
    </row>
    <row r="2226" s="139" customFormat="1" spans="1:28">
      <c r="A2226" s="137"/>
      <c r="B2226" s="137"/>
      <c r="C2226" s="137"/>
      <c r="D2226" s="137"/>
      <c r="E2226" s="137"/>
      <c r="F2226" s="137"/>
      <c r="G2226" s="137"/>
      <c r="H2226" s="137"/>
      <c r="I2226" s="137"/>
      <c r="J2226" s="137"/>
      <c r="K2226" s="137"/>
      <c r="L2226" s="137"/>
      <c r="M2226" s="137"/>
      <c r="N2226" s="137"/>
      <c r="O2226" s="137"/>
      <c r="P2226" s="137"/>
      <c r="Q2226" s="137"/>
      <c r="R2226" s="137"/>
      <c r="S2226" s="137"/>
      <c r="T2226" s="137"/>
      <c r="U2226" s="137"/>
      <c r="V2226" s="137"/>
      <c r="W2226" s="137"/>
      <c r="X2226" s="137"/>
      <c r="Y2226" s="137"/>
      <c r="Z2226" s="137"/>
      <c r="AA2226" s="137"/>
      <c r="AB2226" s="137"/>
    </row>
    <row r="2227" s="139" customFormat="1" spans="1:28">
      <c r="A2227" s="137"/>
      <c r="B2227" s="137"/>
      <c r="C2227" s="137"/>
      <c r="D2227" s="137"/>
      <c r="E2227" s="137"/>
      <c r="F2227" s="137"/>
      <c r="G2227" s="137"/>
      <c r="H2227" s="137"/>
      <c r="I2227" s="137"/>
      <c r="J2227" s="137"/>
      <c r="K2227" s="137"/>
      <c r="L2227" s="137"/>
      <c r="M2227" s="137"/>
      <c r="N2227" s="137"/>
      <c r="O2227" s="137"/>
      <c r="P2227" s="137"/>
      <c r="Q2227" s="137"/>
      <c r="R2227" s="137"/>
      <c r="S2227" s="137"/>
      <c r="T2227" s="137"/>
      <c r="U2227" s="137"/>
      <c r="V2227" s="137"/>
      <c r="W2227" s="137"/>
      <c r="X2227" s="137"/>
      <c r="Y2227" s="137"/>
      <c r="Z2227" s="137"/>
      <c r="AA2227" s="137"/>
      <c r="AB2227" s="137"/>
    </row>
    <row r="2228" s="139" customFormat="1" spans="1:28">
      <c r="A2228" s="137"/>
      <c r="B2228" s="137"/>
      <c r="C2228" s="137"/>
      <c r="D2228" s="137"/>
      <c r="E2228" s="137"/>
      <c r="F2228" s="137"/>
      <c r="G2228" s="137"/>
      <c r="H2228" s="137"/>
      <c r="I2228" s="137"/>
      <c r="J2228" s="137"/>
      <c r="K2228" s="137"/>
      <c r="L2228" s="137"/>
      <c r="M2228" s="137"/>
      <c r="N2228" s="137"/>
      <c r="O2228" s="137"/>
      <c r="P2228" s="137"/>
      <c r="Q2228" s="137"/>
      <c r="R2228" s="137"/>
      <c r="S2228" s="137"/>
      <c r="T2228" s="137"/>
      <c r="U2228" s="137"/>
      <c r="V2228" s="137"/>
      <c r="W2228" s="137"/>
      <c r="X2228" s="137"/>
      <c r="Y2228" s="137"/>
      <c r="Z2228" s="137"/>
      <c r="AA2228" s="137"/>
      <c r="AB2228" s="137"/>
    </row>
    <row r="2229" s="139" customFormat="1" spans="1:28">
      <c r="A2229" s="137"/>
      <c r="B2229" s="137"/>
      <c r="C2229" s="137"/>
      <c r="D2229" s="137"/>
      <c r="E2229" s="137"/>
      <c r="F2229" s="137"/>
      <c r="G2229" s="137"/>
      <c r="H2229" s="137"/>
      <c r="I2229" s="137"/>
      <c r="J2229" s="137"/>
      <c r="K2229" s="137"/>
      <c r="L2229" s="137"/>
      <c r="M2229" s="137"/>
      <c r="N2229" s="137"/>
      <c r="O2229" s="137"/>
      <c r="P2229" s="137"/>
      <c r="Q2229" s="137"/>
      <c r="R2229" s="137"/>
      <c r="S2229" s="137"/>
      <c r="T2229" s="137"/>
      <c r="U2229" s="137"/>
      <c r="V2229" s="137"/>
      <c r="W2229" s="137"/>
      <c r="X2229" s="137"/>
      <c r="Y2229" s="137"/>
      <c r="Z2229" s="137"/>
      <c r="AA2229" s="137"/>
      <c r="AB2229" s="137"/>
    </row>
    <row r="2230" s="139" customFormat="1" spans="1:28">
      <c r="A2230" s="137"/>
      <c r="B2230" s="137"/>
      <c r="C2230" s="137"/>
      <c r="D2230" s="137"/>
      <c r="E2230" s="137"/>
      <c r="F2230" s="137"/>
      <c r="G2230" s="137"/>
      <c r="H2230" s="137"/>
      <c r="I2230" s="137"/>
      <c r="J2230" s="137"/>
      <c r="K2230" s="137"/>
      <c r="L2230" s="137"/>
      <c r="M2230" s="137"/>
      <c r="N2230" s="137"/>
      <c r="O2230" s="137"/>
      <c r="P2230" s="137"/>
      <c r="Q2230" s="137"/>
      <c r="R2230" s="137"/>
      <c r="S2230" s="137"/>
      <c r="T2230" s="137"/>
      <c r="U2230" s="137"/>
      <c r="V2230" s="137"/>
      <c r="W2230" s="137"/>
      <c r="X2230" s="137"/>
      <c r="Y2230" s="137"/>
      <c r="Z2230" s="137"/>
      <c r="AA2230" s="137"/>
      <c r="AB2230" s="137"/>
    </row>
    <row r="2231" s="139" customFormat="1" spans="1:28">
      <c r="A2231" s="137"/>
      <c r="B2231" s="137"/>
      <c r="C2231" s="137"/>
      <c r="D2231" s="137"/>
      <c r="E2231" s="137"/>
      <c r="F2231" s="137"/>
      <c r="G2231" s="137"/>
      <c r="H2231" s="137"/>
      <c r="I2231" s="137"/>
      <c r="J2231" s="137"/>
      <c r="K2231" s="137"/>
      <c r="L2231" s="137"/>
      <c r="M2231" s="137"/>
      <c r="N2231" s="137"/>
      <c r="O2231" s="137"/>
      <c r="P2231" s="137"/>
      <c r="Q2231" s="137"/>
      <c r="R2231" s="137"/>
      <c r="S2231" s="137"/>
      <c r="T2231" s="137"/>
      <c r="U2231" s="137"/>
      <c r="V2231" s="137"/>
      <c r="W2231" s="137"/>
      <c r="X2231" s="137"/>
      <c r="Y2231" s="137"/>
      <c r="Z2231" s="137"/>
      <c r="AA2231" s="137"/>
      <c r="AB2231" s="137"/>
    </row>
    <row r="2232" s="139" customFormat="1" spans="1:28">
      <c r="A2232" s="137"/>
      <c r="B2232" s="137"/>
      <c r="C2232" s="137"/>
      <c r="D2232" s="137"/>
      <c r="E2232" s="137"/>
      <c r="F2232" s="137"/>
      <c r="G2232" s="137"/>
      <c r="H2232" s="137"/>
      <c r="I2232" s="137"/>
      <c r="J2232" s="137"/>
      <c r="K2232" s="137"/>
      <c r="L2232" s="137"/>
      <c r="M2232" s="137"/>
      <c r="N2232" s="137"/>
      <c r="O2232" s="137"/>
      <c r="P2232" s="137"/>
      <c r="Q2232" s="137"/>
      <c r="R2232" s="137"/>
      <c r="S2232" s="137"/>
      <c r="T2232" s="137"/>
      <c r="U2232" s="137"/>
      <c r="V2232" s="137"/>
      <c r="W2232" s="137"/>
      <c r="X2232" s="137"/>
      <c r="Y2232" s="137"/>
      <c r="Z2232" s="137"/>
      <c r="AA2232" s="137"/>
      <c r="AB2232" s="137"/>
    </row>
    <row r="2233" s="139" customFormat="1" spans="1:28">
      <c r="A2233" s="137"/>
      <c r="B2233" s="137"/>
      <c r="C2233" s="137"/>
      <c r="D2233" s="137"/>
      <c r="E2233" s="137"/>
      <c r="F2233" s="137"/>
      <c r="G2233" s="137"/>
      <c r="H2233" s="137"/>
      <c r="I2233" s="137"/>
      <c r="J2233" s="137"/>
      <c r="K2233" s="137"/>
      <c r="L2233" s="137"/>
      <c r="M2233" s="137"/>
      <c r="N2233" s="137"/>
      <c r="O2233" s="137"/>
      <c r="P2233" s="137"/>
      <c r="Q2233" s="137"/>
      <c r="R2233" s="137"/>
      <c r="S2233" s="137"/>
      <c r="T2233" s="137"/>
      <c r="U2233" s="137"/>
      <c r="V2233" s="137"/>
      <c r="W2233" s="137"/>
      <c r="X2233" s="137"/>
      <c r="Y2233" s="137"/>
      <c r="Z2233" s="137"/>
      <c r="AA2233" s="137"/>
      <c r="AB2233" s="137"/>
    </row>
    <row r="2234" s="139" customFormat="1" spans="1:28">
      <c r="A2234" s="137"/>
      <c r="B2234" s="137"/>
      <c r="C2234" s="137"/>
      <c r="D2234" s="137"/>
      <c r="E2234" s="137"/>
      <c r="F2234" s="137"/>
      <c r="G2234" s="137"/>
      <c r="H2234" s="137"/>
      <c r="I2234" s="137"/>
      <c r="J2234" s="137"/>
      <c r="K2234" s="137"/>
      <c r="L2234" s="137"/>
      <c r="M2234" s="137"/>
      <c r="N2234" s="137"/>
      <c r="O2234" s="137"/>
      <c r="P2234" s="137"/>
      <c r="Q2234" s="137"/>
      <c r="R2234" s="137"/>
      <c r="S2234" s="137"/>
      <c r="T2234" s="137"/>
      <c r="U2234" s="137"/>
      <c r="V2234" s="137"/>
      <c r="W2234" s="137"/>
      <c r="X2234" s="137"/>
      <c r="Y2234" s="137"/>
      <c r="Z2234" s="137"/>
      <c r="AA2234" s="137"/>
      <c r="AB2234" s="137"/>
    </row>
    <row r="2235" s="139" customFormat="1" spans="1:28">
      <c r="A2235" s="137"/>
      <c r="B2235" s="137"/>
      <c r="C2235" s="137"/>
      <c r="D2235" s="137"/>
      <c r="E2235" s="137"/>
      <c r="F2235" s="137"/>
      <c r="G2235" s="137"/>
      <c r="H2235" s="137"/>
      <c r="I2235" s="137"/>
      <c r="J2235" s="137"/>
      <c r="K2235" s="137"/>
      <c r="L2235" s="137"/>
      <c r="M2235" s="137"/>
      <c r="N2235" s="137"/>
      <c r="O2235" s="137"/>
      <c r="P2235" s="137"/>
      <c r="Q2235" s="137"/>
      <c r="R2235" s="137"/>
      <c r="S2235" s="137"/>
      <c r="T2235" s="137"/>
      <c r="U2235" s="137"/>
      <c r="V2235" s="137"/>
      <c r="W2235" s="137"/>
      <c r="X2235" s="137"/>
      <c r="Y2235" s="137"/>
      <c r="Z2235" s="137"/>
      <c r="AA2235" s="137"/>
      <c r="AB2235" s="137"/>
    </row>
    <row r="2236" s="139" customFormat="1" spans="1:28">
      <c r="A2236" s="137"/>
      <c r="B2236" s="137"/>
      <c r="C2236" s="137"/>
      <c r="D2236" s="137"/>
      <c r="E2236" s="137"/>
      <c r="F2236" s="137"/>
      <c r="G2236" s="137"/>
      <c r="H2236" s="137"/>
      <c r="I2236" s="137"/>
      <c r="J2236" s="137"/>
      <c r="K2236" s="137"/>
      <c r="L2236" s="137"/>
      <c r="M2236" s="137"/>
      <c r="N2236" s="137"/>
      <c r="O2236" s="137"/>
      <c r="P2236" s="137"/>
      <c r="Q2236" s="137"/>
      <c r="R2236" s="137"/>
      <c r="S2236" s="137"/>
      <c r="T2236" s="137"/>
      <c r="U2236" s="137"/>
      <c r="V2236" s="137"/>
      <c r="W2236" s="137"/>
      <c r="X2236" s="137"/>
      <c r="Y2236" s="137"/>
      <c r="Z2236" s="137"/>
      <c r="AA2236" s="137"/>
      <c r="AB2236" s="137"/>
    </row>
    <row r="2237" s="139" customFormat="1" spans="1:28">
      <c r="A2237" s="137"/>
      <c r="B2237" s="137"/>
      <c r="C2237" s="137"/>
      <c r="D2237" s="137"/>
      <c r="E2237" s="137"/>
      <c r="F2237" s="137"/>
      <c r="G2237" s="137"/>
      <c r="H2237" s="137"/>
      <c r="I2237" s="137"/>
      <c r="J2237" s="137"/>
      <c r="K2237" s="137"/>
      <c r="L2237" s="137"/>
      <c r="M2237" s="137"/>
      <c r="N2237" s="137"/>
      <c r="O2237" s="137"/>
      <c r="P2237" s="137"/>
      <c r="Q2237" s="137"/>
      <c r="R2237" s="137"/>
      <c r="S2237" s="137"/>
      <c r="T2237" s="137"/>
      <c r="U2237" s="137"/>
      <c r="V2237" s="137"/>
      <c r="W2237" s="137"/>
      <c r="X2237" s="137"/>
      <c r="Y2237" s="137"/>
      <c r="Z2237" s="137"/>
      <c r="AA2237" s="137"/>
      <c r="AB2237" s="137"/>
    </row>
    <row r="2238" s="139" customFormat="1" spans="1:28">
      <c r="A2238" s="137"/>
      <c r="B2238" s="137"/>
      <c r="C2238" s="137"/>
      <c r="D2238" s="137"/>
      <c r="E2238" s="137"/>
      <c r="F2238" s="137"/>
      <c r="G2238" s="137"/>
      <c r="H2238" s="137"/>
      <c r="I2238" s="137"/>
      <c r="J2238" s="137"/>
      <c r="K2238" s="137"/>
      <c r="L2238" s="137"/>
      <c r="M2238" s="137"/>
      <c r="N2238" s="137"/>
      <c r="O2238" s="137"/>
      <c r="P2238" s="137"/>
      <c r="Q2238" s="137"/>
      <c r="R2238" s="137"/>
      <c r="S2238" s="137"/>
      <c r="T2238" s="137"/>
      <c r="U2238" s="137"/>
      <c r="V2238" s="137"/>
      <c r="W2238" s="137"/>
      <c r="X2238" s="137"/>
      <c r="Y2238" s="137"/>
      <c r="Z2238" s="137"/>
      <c r="AA2238" s="137"/>
      <c r="AB2238" s="137"/>
    </row>
    <row r="2239" s="139" customFormat="1" spans="1:28">
      <c r="A2239" s="137"/>
      <c r="B2239" s="137"/>
      <c r="C2239" s="137"/>
      <c r="D2239" s="137"/>
      <c r="E2239" s="137"/>
      <c r="F2239" s="137"/>
      <c r="G2239" s="137"/>
      <c r="H2239" s="137"/>
      <c r="I2239" s="137"/>
      <c r="J2239" s="137"/>
      <c r="K2239" s="137"/>
      <c r="L2239" s="137"/>
      <c r="M2239" s="137"/>
      <c r="N2239" s="137"/>
      <c r="O2239" s="137"/>
      <c r="P2239" s="137"/>
      <c r="Q2239" s="137"/>
      <c r="R2239" s="137"/>
      <c r="S2239" s="137"/>
      <c r="T2239" s="137"/>
      <c r="U2239" s="137"/>
      <c r="V2239" s="137"/>
      <c r="W2239" s="137"/>
      <c r="X2239" s="137"/>
      <c r="Y2239" s="137"/>
      <c r="Z2239" s="137"/>
      <c r="AA2239" s="137"/>
      <c r="AB2239" s="137"/>
    </row>
    <row r="2240" s="139" customFormat="1" spans="1:28">
      <c r="A2240" s="137"/>
      <c r="B2240" s="137"/>
      <c r="C2240" s="137"/>
      <c r="D2240" s="137"/>
      <c r="E2240" s="137"/>
      <c r="F2240" s="137"/>
      <c r="G2240" s="137"/>
      <c r="H2240" s="137"/>
      <c r="I2240" s="137"/>
      <c r="J2240" s="137"/>
      <c r="K2240" s="137"/>
      <c r="L2240" s="137"/>
      <c r="M2240" s="137"/>
      <c r="N2240" s="137"/>
      <c r="O2240" s="137"/>
      <c r="P2240" s="137"/>
      <c r="Q2240" s="137"/>
      <c r="R2240" s="137"/>
      <c r="S2240" s="137"/>
      <c r="T2240" s="137"/>
      <c r="U2240" s="137"/>
      <c r="V2240" s="137"/>
      <c r="W2240" s="137"/>
      <c r="X2240" s="137"/>
      <c r="Y2240" s="137"/>
      <c r="Z2240" s="137"/>
      <c r="AA2240" s="137"/>
      <c r="AB2240" s="137"/>
    </row>
    <row r="2241" s="139" customFormat="1" spans="1:28">
      <c r="A2241" s="137"/>
      <c r="B2241" s="137"/>
      <c r="C2241" s="137"/>
      <c r="D2241" s="137"/>
      <c r="E2241" s="137"/>
      <c r="F2241" s="137"/>
      <c r="G2241" s="137"/>
      <c r="H2241" s="137"/>
      <c r="I2241" s="137"/>
      <c r="J2241" s="137"/>
      <c r="K2241" s="137"/>
      <c r="L2241" s="137"/>
      <c r="M2241" s="137"/>
      <c r="N2241" s="137"/>
      <c r="O2241" s="137"/>
      <c r="P2241" s="137"/>
      <c r="Q2241" s="137"/>
      <c r="R2241" s="137"/>
      <c r="S2241" s="137"/>
      <c r="T2241" s="137"/>
      <c r="U2241" s="137"/>
      <c r="V2241" s="137"/>
      <c r="W2241" s="137"/>
      <c r="X2241" s="137"/>
      <c r="Y2241" s="137"/>
      <c r="Z2241" s="137"/>
      <c r="AA2241" s="137"/>
      <c r="AB2241" s="137"/>
    </row>
    <row r="2242" s="139" customFormat="1" spans="1:28">
      <c r="A2242" s="137"/>
      <c r="B2242" s="137"/>
      <c r="C2242" s="137"/>
      <c r="D2242" s="137"/>
      <c r="E2242" s="137"/>
      <c r="F2242" s="137"/>
      <c r="G2242" s="137"/>
      <c r="H2242" s="137"/>
      <c r="I2242" s="137"/>
      <c r="J2242" s="137"/>
      <c r="K2242" s="137"/>
      <c r="L2242" s="137"/>
      <c r="M2242" s="137"/>
      <c r="N2242" s="137"/>
      <c r="O2242" s="137"/>
      <c r="P2242" s="137"/>
      <c r="Q2242" s="137"/>
      <c r="R2242" s="137"/>
      <c r="S2242" s="137"/>
      <c r="T2242" s="137"/>
      <c r="U2242" s="137"/>
      <c r="V2242" s="137"/>
      <c r="W2242" s="137"/>
      <c r="X2242" s="137"/>
      <c r="Y2242" s="137"/>
      <c r="Z2242" s="137"/>
      <c r="AA2242" s="137"/>
      <c r="AB2242" s="137"/>
    </row>
    <row r="2243" s="139" customFormat="1" spans="1:28">
      <c r="A2243" s="137"/>
      <c r="B2243" s="137"/>
      <c r="C2243" s="137"/>
      <c r="D2243" s="137"/>
      <c r="E2243" s="137"/>
      <c r="F2243" s="137"/>
      <c r="G2243" s="137"/>
      <c r="H2243" s="137"/>
      <c r="I2243" s="137"/>
      <c r="J2243" s="137"/>
      <c r="K2243" s="137"/>
      <c r="L2243" s="137"/>
      <c r="M2243" s="137"/>
      <c r="N2243" s="137"/>
      <c r="O2243" s="137"/>
      <c r="P2243" s="137"/>
      <c r="Q2243" s="137"/>
      <c r="R2243" s="137"/>
      <c r="S2243" s="137"/>
      <c r="T2243" s="137"/>
      <c r="U2243" s="137"/>
      <c r="V2243" s="137"/>
      <c r="W2243" s="137"/>
      <c r="X2243" s="137"/>
      <c r="Y2243" s="137"/>
      <c r="Z2243" s="137"/>
      <c r="AA2243" s="137"/>
      <c r="AB2243" s="137"/>
    </row>
    <row r="2244" s="139" customFormat="1" spans="1:28">
      <c r="A2244" s="137"/>
      <c r="B2244" s="137"/>
      <c r="C2244" s="137"/>
      <c r="D2244" s="137"/>
      <c r="E2244" s="137"/>
      <c r="F2244" s="137"/>
      <c r="G2244" s="137"/>
      <c r="H2244" s="137"/>
      <c r="I2244" s="137"/>
      <c r="J2244" s="137"/>
      <c r="K2244" s="137"/>
      <c r="L2244" s="137"/>
      <c r="M2244" s="137"/>
      <c r="N2244" s="137"/>
      <c r="O2244" s="137"/>
      <c r="P2244" s="137"/>
      <c r="Q2244" s="137"/>
      <c r="R2244" s="137"/>
      <c r="S2244" s="137"/>
      <c r="T2244" s="137"/>
      <c r="U2244" s="137"/>
      <c r="V2244" s="137"/>
      <c r="W2244" s="137"/>
      <c r="X2244" s="137"/>
      <c r="Y2244" s="137"/>
      <c r="Z2244" s="137"/>
      <c r="AA2244" s="137"/>
      <c r="AB2244" s="137"/>
    </row>
    <row r="2245" s="139" customFormat="1" spans="1:28">
      <c r="A2245" s="137"/>
      <c r="B2245" s="137"/>
      <c r="C2245" s="137"/>
      <c r="D2245" s="137"/>
      <c r="E2245" s="137"/>
      <c r="F2245" s="137"/>
      <c r="G2245" s="137"/>
      <c r="H2245" s="137"/>
      <c r="I2245" s="137"/>
      <c r="J2245" s="137"/>
      <c r="K2245" s="137"/>
      <c r="L2245" s="137"/>
      <c r="M2245" s="137"/>
      <c r="N2245" s="137"/>
      <c r="O2245" s="137"/>
      <c r="P2245" s="137"/>
      <c r="Q2245" s="137"/>
      <c r="R2245" s="137"/>
      <c r="S2245" s="137"/>
      <c r="T2245" s="137"/>
      <c r="U2245" s="137"/>
      <c r="V2245" s="137"/>
      <c r="W2245" s="137"/>
      <c r="X2245" s="137"/>
      <c r="Y2245" s="137"/>
      <c r="Z2245" s="137"/>
      <c r="AA2245" s="137"/>
      <c r="AB2245" s="137"/>
    </row>
    <row r="2246" s="139" customFormat="1" spans="1:28">
      <c r="A2246" s="137"/>
      <c r="B2246" s="137"/>
      <c r="C2246" s="137"/>
      <c r="D2246" s="137"/>
      <c r="E2246" s="137"/>
      <c r="F2246" s="137"/>
      <c r="G2246" s="137"/>
      <c r="H2246" s="137"/>
      <c r="I2246" s="137"/>
      <c r="J2246" s="137"/>
      <c r="K2246" s="137"/>
      <c r="L2246" s="137"/>
      <c r="M2246" s="137"/>
      <c r="N2246" s="137"/>
      <c r="O2246" s="137"/>
      <c r="P2246" s="137"/>
      <c r="Q2246" s="137"/>
      <c r="R2246" s="137"/>
      <c r="S2246" s="137"/>
      <c r="T2246" s="137"/>
      <c r="U2246" s="137"/>
      <c r="V2246" s="137"/>
      <c r="W2246" s="137"/>
      <c r="X2246" s="137"/>
      <c r="Y2246" s="137"/>
      <c r="Z2246" s="137"/>
      <c r="AA2246" s="137"/>
      <c r="AB2246" s="137"/>
    </row>
    <row r="2247" s="139" customFormat="1" spans="1:28">
      <c r="A2247" s="137"/>
      <c r="B2247" s="137"/>
      <c r="C2247" s="137"/>
      <c r="D2247" s="137"/>
      <c r="E2247" s="137"/>
      <c r="F2247" s="137"/>
      <c r="G2247" s="137"/>
      <c r="H2247" s="137"/>
      <c r="I2247" s="137"/>
      <c r="J2247" s="137"/>
      <c r="K2247" s="137"/>
      <c r="L2247" s="137"/>
      <c r="M2247" s="137"/>
      <c r="N2247" s="137"/>
      <c r="O2247" s="137"/>
      <c r="P2247" s="137"/>
      <c r="Q2247" s="137"/>
      <c r="R2247" s="137"/>
      <c r="S2247" s="137"/>
      <c r="T2247" s="137"/>
      <c r="U2247" s="137"/>
      <c r="V2247" s="137"/>
      <c r="W2247" s="137"/>
      <c r="X2247" s="137"/>
      <c r="Y2247" s="137"/>
      <c r="Z2247" s="137"/>
      <c r="AA2247" s="137"/>
      <c r="AB2247" s="137"/>
    </row>
    <row r="2248" s="139" customFormat="1" spans="1:28">
      <c r="A2248" s="137"/>
      <c r="B2248" s="137"/>
      <c r="C2248" s="137"/>
      <c r="D2248" s="137"/>
      <c r="E2248" s="137"/>
      <c r="F2248" s="137"/>
      <c r="G2248" s="137"/>
      <c r="H2248" s="137"/>
      <c r="I2248" s="137"/>
      <c r="J2248" s="137"/>
      <c r="K2248" s="137"/>
      <c r="L2248" s="137"/>
      <c r="M2248" s="137"/>
      <c r="N2248" s="137"/>
      <c r="O2248" s="137"/>
      <c r="P2248" s="137"/>
      <c r="Q2248" s="137"/>
      <c r="R2248" s="137"/>
      <c r="S2248" s="137"/>
      <c r="T2248" s="137"/>
      <c r="U2248" s="137"/>
      <c r="V2248" s="137"/>
      <c r="W2248" s="137"/>
      <c r="X2248" s="137"/>
      <c r="Y2248" s="137"/>
      <c r="Z2248" s="137"/>
      <c r="AA2248" s="137"/>
      <c r="AB2248" s="137"/>
    </row>
    <row r="2249" s="139" customFormat="1" spans="1:28">
      <c r="A2249" s="137"/>
      <c r="B2249" s="137"/>
      <c r="C2249" s="137"/>
      <c r="D2249" s="137"/>
      <c r="E2249" s="137"/>
      <c r="F2249" s="137"/>
      <c r="G2249" s="137"/>
      <c r="H2249" s="137"/>
      <c r="I2249" s="137"/>
      <c r="J2249" s="137"/>
      <c r="K2249" s="137"/>
      <c r="L2249" s="137"/>
      <c r="M2249" s="137"/>
      <c r="N2249" s="137"/>
      <c r="O2249" s="137"/>
      <c r="P2249" s="137"/>
      <c r="Q2249" s="137"/>
      <c r="R2249" s="137"/>
      <c r="S2249" s="137"/>
      <c r="T2249" s="137"/>
      <c r="U2249" s="137"/>
      <c r="V2249" s="137"/>
      <c r="W2249" s="137"/>
      <c r="X2249" s="137"/>
      <c r="Y2249" s="137"/>
      <c r="Z2249" s="137"/>
      <c r="AA2249" s="137"/>
      <c r="AB2249" s="137"/>
    </row>
    <row r="2250" s="139" customFormat="1" spans="1:28">
      <c r="A2250" s="137"/>
      <c r="B2250" s="137"/>
      <c r="C2250" s="137"/>
      <c r="D2250" s="137"/>
      <c r="E2250" s="137"/>
      <c r="F2250" s="137"/>
      <c r="G2250" s="137"/>
      <c r="H2250" s="137"/>
      <c r="I2250" s="137"/>
      <c r="J2250" s="137"/>
      <c r="K2250" s="137"/>
      <c r="L2250" s="137"/>
      <c r="M2250" s="137"/>
      <c r="N2250" s="137"/>
      <c r="O2250" s="137"/>
      <c r="P2250" s="137"/>
      <c r="Q2250" s="137"/>
      <c r="R2250" s="137"/>
      <c r="S2250" s="137"/>
      <c r="T2250" s="137"/>
      <c r="U2250" s="137"/>
      <c r="V2250" s="137"/>
      <c r="W2250" s="137"/>
      <c r="X2250" s="137"/>
      <c r="Y2250" s="137"/>
      <c r="Z2250" s="137"/>
      <c r="AA2250" s="137"/>
      <c r="AB2250" s="137"/>
    </row>
    <row r="2251" s="139" customFormat="1" spans="1:28">
      <c r="A2251" s="137"/>
      <c r="B2251" s="137"/>
      <c r="C2251" s="137"/>
      <c r="D2251" s="137"/>
      <c r="E2251" s="137"/>
      <c r="F2251" s="137"/>
      <c r="G2251" s="137"/>
      <c r="H2251" s="137"/>
      <c r="I2251" s="137"/>
      <c r="J2251" s="137"/>
      <c r="K2251" s="137"/>
      <c r="L2251" s="137"/>
      <c r="M2251" s="137"/>
      <c r="N2251" s="137"/>
      <c r="O2251" s="137"/>
      <c r="P2251" s="137"/>
      <c r="Q2251" s="137"/>
      <c r="R2251" s="137"/>
      <c r="S2251" s="137"/>
      <c r="T2251" s="137"/>
      <c r="U2251" s="137"/>
      <c r="V2251" s="137"/>
      <c r="W2251" s="137"/>
      <c r="X2251" s="137"/>
      <c r="Y2251" s="137"/>
      <c r="Z2251" s="137"/>
      <c r="AA2251" s="137"/>
      <c r="AB2251" s="137"/>
    </row>
    <row r="2252" s="139" customFormat="1" spans="1:28">
      <c r="A2252" s="137"/>
      <c r="B2252" s="137"/>
      <c r="C2252" s="137"/>
      <c r="D2252" s="137"/>
      <c r="E2252" s="137"/>
      <c r="F2252" s="137"/>
      <c r="G2252" s="137"/>
      <c r="H2252" s="137"/>
      <c r="I2252" s="137"/>
      <c r="J2252" s="137"/>
      <c r="K2252" s="137"/>
      <c r="L2252" s="137"/>
      <c r="M2252" s="137"/>
      <c r="N2252" s="137"/>
      <c r="O2252" s="137"/>
      <c r="P2252" s="137"/>
      <c r="Q2252" s="137"/>
      <c r="R2252" s="137"/>
      <c r="S2252" s="137"/>
      <c r="T2252" s="137"/>
      <c r="U2252" s="137"/>
      <c r="V2252" s="137"/>
      <c r="W2252" s="137"/>
      <c r="X2252" s="137"/>
      <c r="Y2252" s="137"/>
      <c r="Z2252" s="137"/>
      <c r="AA2252" s="137"/>
      <c r="AB2252" s="137"/>
    </row>
    <row r="2253" s="139" customFormat="1" spans="1:28">
      <c r="A2253" s="137"/>
      <c r="B2253" s="137"/>
      <c r="C2253" s="137"/>
      <c r="D2253" s="137"/>
      <c r="E2253" s="137"/>
      <c r="F2253" s="137"/>
      <c r="G2253" s="137"/>
      <c r="H2253" s="137"/>
      <c r="I2253" s="137"/>
      <c r="J2253" s="137"/>
      <c r="K2253" s="137"/>
      <c r="L2253" s="137"/>
      <c r="M2253" s="137"/>
      <c r="N2253" s="137"/>
      <c r="O2253" s="137"/>
      <c r="P2253" s="137"/>
      <c r="Q2253" s="137"/>
      <c r="R2253" s="137"/>
      <c r="S2253" s="137"/>
      <c r="T2253" s="137"/>
      <c r="U2253" s="137"/>
      <c r="V2253" s="137"/>
      <c r="W2253" s="137"/>
      <c r="X2253" s="137"/>
      <c r="Y2253" s="137"/>
      <c r="Z2253" s="137"/>
      <c r="AA2253" s="137"/>
      <c r="AB2253" s="137"/>
    </row>
    <row r="2254" s="139" customFormat="1" spans="1:28">
      <c r="A2254" s="137"/>
      <c r="B2254" s="137"/>
      <c r="C2254" s="137"/>
      <c r="D2254" s="137"/>
      <c r="E2254" s="137"/>
      <c r="F2254" s="137"/>
      <c r="G2254" s="137"/>
      <c r="H2254" s="137"/>
      <c r="I2254" s="137"/>
      <c r="J2254" s="137"/>
      <c r="K2254" s="137"/>
      <c r="L2254" s="137"/>
      <c r="M2254" s="137"/>
      <c r="N2254" s="137"/>
      <c r="O2254" s="137"/>
      <c r="P2254" s="137"/>
      <c r="Q2254" s="137"/>
      <c r="R2254" s="137"/>
      <c r="S2254" s="137"/>
      <c r="T2254" s="137"/>
      <c r="U2254" s="137"/>
      <c r="V2254" s="137"/>
      <c r="W2254" s="137"/>
      <c r="X2254" s="137"/>
      <c r="Y2254" s="137"/>
      <c r="Z2254" s="137"/>
      <c r="AA2254" s="137"/>
      <c r="AB2254" s="137"/>
    </row>
    <row r="2255" s="139" customFormat="1" spans="1:28">
      <c r="A2255" s="137"/>
      <c r="B2255" s="137"/>
      <c r="C2255" s="137"/>
      <c r="D2255" s="137"/>
      <c r="E2255" s="137"/>
      <c r="F2255" s="137"/>
      <c r="G2255" s="137"/>
      <c r="H2255" s="137"/>
      <c r="I2255" s="137"/>
      <c r="J2255" s="137"/>
      <c r="K2255" s="137"/>
      <c r="L2255" s="137"/>
      <c r="M2255" s="137"/>
      <c r="N2255" s="137"/>
      <c r="O2255" s="137"/>
      <c r="P2255" s="137"/>
      <c r="Q2255" s="137"/>
      <c r="R2255" s="137"/>
      <c r="S2255" s="137"/>
      <c r="T2255" s="137"/>
      <c r="U2255" s="137"/>
      <c r="V2255" s="137"/>
      <c r="W2255" s="137"/>
      <c r="X2255" s="137"/>
      <c r="Y2255" s="137"/>
      <c r="Z2255" s="137"/>
      <c r="AA2255" s="137"/>
      <c r="AB2255" s="137"/>
    </row>
    <row r="2256" s="139" customFormat="1" spans="1:28">
      <c r="A2256" s="137"/>
      <c r="B2256" s="137"/>
      <c r="C2256" s="137"/>
      <c r="D2256" s="137"/>
      <c r="E2256" s="137"/>
      <c r="F2256" s="137"/>
      <c r="G2256" s="137"/>
      <c r="H2256" s="137"/>
      <c r="I2256" s="137"/>
      <c r="J2256" s="137"/>
      <c r="K2256" s="137"/>
      <c r="L2256" s="137"/>
      <c r="M2256" s="137"/>
      <c r="N2256" s="137"/>
      <c r="O2256" s="137"/>
      <c r="P2256" s="137"/>
      <c r="Q2256" s="137"/>
      <c r="R2256" s="137"/>
      <c r="S2256" s="137"/>
      <c r="T2256" s="137"/>
      <c r="U2256" s="137"/>
      <c r="V2256" s="137"/>
      <c r="W2256" s="137"/>
      <c r="X2256" s="137"/>
      <c r="Y2256" s="137"/>
      <c r="Z2256" s="137"/>
      <c r="AA2256" s="137"/>
      <c r="AB2256" s="137"/>
    </row>
    <row r="2257" s="139" customFormat="1" spans="1:28">
      <c r="A2257" s="137"/>
      <c r="B2257" s="137"/>
      <c r="C2257" s="137"/>
      <c r="D2257" s="137"/>
      <c r="E2257" s="137"/>
      <c r="F2257" s="137"/>
      <c r="G2257" s="137"/>
      <c r="H2257" s="137"/>
      <c r="I2257" s="137"/>
      <c r="J2257" s="137"/>
      <c r="K2257" s="137"/>
      <c r="L2257" s="137"/>
      <c r="M2257" s="137"/>
      <c r="N2257" s="137"/>
      <c r="O2257" s="137"/>
      <c r="P2257" s="137"/>
      <c r="Q2257" s="137"/>
      <c r="R2257" s="137"/>
      <c r="S2257" s="137"/>
      <c r="T2257" s="137"/>
      <c r="U2257" s="137"/>
      <c r="V2257" s="137"/>
      <c r="W2257" s="137"/>
      <c r="X2257" s="137"/>
      <c r="Y2257" s="137"/>
      <c r="Z2257" s="137"/>
      <c r="AA2257" s="137"/>
      <c r="AB2257" s="137"/>
    </row>
    <row r="2258" s="139" customFormat="1" spans="1:28">
      <c r="A2258" s="137"/>
      <c r="B2258" s="137"/>
      <c r="C2258" s="137"/>
      <c r="D2258" s="137"/>
      <c r="E2258" s="137"/>
      <c r="F2258" s="137"/>
      <c r="G2258" s="137"/>
      <c r="H2258" s="137"/>
      <c r="I2258" s="137"/>
      <c r="J2258" s="137"/>
      <c r="K2258" s="137"/>
      <c r="L2258" s="137"/>
      <c r="M2258" s="137"/>
      <c r="N2258" s="137"/>
      <c r="O2258" s="137"/>
      <c r="P2258" s="137"/>
      <c r="Q2258" s="137"/>
      <c r="R2258" s="137"/>
      <c r="S2258" s="137"/>
      <c r="T2258" s="137"/>
      <c r="U2258" s="137"/>
      <c r="V2258" s="137"/>
      <c r="W2258" s="137"/>
      <c r="X2258" s="137"/>
      <c r="Y2258" s="137"/>
      <c r="Z2258" s="137"/>
      <c r="AA2258" s="137"/>
      <c r="AB2258" s="137"/>
    </row>
    <row r="2259" s="139" customFormat="1" spans="1:28">
      <c r="A2259" s="137"/>
      <c r="B2259" s="137"/>
      <c r="C2259" s="137"/>
      <c r="D2259" s="137"/>
      <c r="E2259" s="137"/>
      <c r="F2259" s="137"/>
      <c r="G2259" s="137"/>
      <c r="H2259" s="137"/>
      <c r="I2259" s="137"/>
      <c r="J2259" s="137"/>
      <c r="K2259" s="137"/>
      <c r="L2259" s="137"/>
      <c r="M2259" s="137"/>
      <c r="N2259" s="137"/>
      <c r="O2259" s="137"/>
      <c r="P2259" s="137"/>
      <c r="Q2259" s="137"/>
      <c r="R2259" s="137"/>
      <c r="S2259" s="137"/>
      <c r="T2259" s="137"/>
      <c r="U2259" s="137"/>
      <c r="V2259" s="137"/>
      <c r="W2259" s="137"/>
      <c r="X2259" s="137"/>
      <c r="Y2259" s="137"/>
      <c r="Z2259" s="137"/>
      <c r="AA2259" s="137"/>
      <c r="AB2259" s="137"/>
    </row>
    <row r="2260" s="139" customFormat="1" spans="1:28">
      <c r="A2260" s="137"/>
      <c r="B2260" s="137"/>
      <c r="C2260" s="137"/>
      <c r="D2260" s="137"/>
      <c r="E2260" s="137"/>
      <c r="F2260" s="137"/>
      <c r="G2260" s="137"/>
      <c r="H2260" s="137"/>
      <c r="I2260" s="137"/>
      <c r="J2260" s="137"/>
      <c r="K2260" s="137"/>
      <c r="L2260" s="137"/>
      <c r="M2260" s="137"/>
      <c r="N2260" s="137"/>
      <c r="O2260" s="137"/>
      <c r="P2260" s="137"/>
      <c r="Q2260" s="137"/>
      <c r="R2260" s="137"/>
      <c r="S2260" s="137"/>
      <c r="T2260" s="137"/>
      <c r="U2260" s="137"/>
      <c r="V2260" s="137"/>
      <c r="W2260" s="137"/>
      <c r="X2260" s="137"/>
      <c r="Y2260" s="137"/>
      <c r="Z2260" s="137"/>
      <c r="AA2260" s="137"/>
      <c r="AB2260" s="137"/>
    </row>
    <row r="2261" s="139" customFormat="1" spans="1:28">
      <c r="A2261" s="137"/>
      <c r="B2261" s="137"/>
      <c r="C2261" s="137"/>
      <c r="D2261" s="137"/>
      <c r="E2261" s="137"/>
      <c r="F2261" s="137"/>
      <c r="G2261" s="137"/>
      <c r="H2261" s="137"/>
      <c r="I2261" s="137"/>
      <c r="J2261" s="137"/>
      <c r="K2261" s="137"/>
      <c r="L2261" s="137"/>
      <c r="M2261" s="137"/>
      <c r="N2261" s="137"/>
      <c r="O2261" s="137"/>
      <c r="P2261" s="137"/>
      <c r="Q2261" s="137"/>
      <c r="R2261" s="137"/>
      <c r="S2261" s="137"/>
      <c r="T2261" s="137"/>
      <c r="U2261" s="137"/>
      <c r="V2261" s="137"/>
      <c r="W2261" s="137"/>
      <c r="X2261" s="137"/>
      <c r="Y2261" s="137"/>
      <c r="Z2261" s="137"/>
      <c r="AA2261" s="137"/>
      <c r="AB2261" s="137"/>
    </row>
    <row r="2262" s="139" customFormat="1" spans="1:28">
      <c r="A2262" s="137"/>
      <c r="B2262" s="137"/>
      <c r="C2262" s="137"/>
      <c r="D2262" s="137"/>
      <c r="E2262" s="137"/>
      <c r="F2262" s="137"/>
      <c r="G2262" s="137"/>
      <c r="H2262" s="137"/>
      <c r="I2262" s="137"/>
      <c r="J2262" s="137"/>
      <c r="K2262" s="137"/>
      <c r="L2262" s="137"/>
      <c r="M2262" s="137"/>
      <c r="N2262" s="137"/>
      <c r="O2262" s="137"/>
      <c r="P2262" s="137"/>
      <c r="Q2262" s="137"/>
      <c r="R2262" s="137"/>
      <c r="S2262" s="137"/>
      <c r="T2262" s="137"/>
      <c r="U2262" s="137"/>
      <c r="V2262" s="137"/>
      <c r="W2262" s="137"/>
      <c r="X2262" s="137"/>
      <c r="Y2262" s="137"/>
      <c r="Z2262" s="137"/>
      <c r="AA2262" s="137"/>
      <c r="AB2262" s="137"/>
    </row>
    <row r="2263" s="139" customFormat="1" spans="1:28">
      <c r="A2263" s="137"/>
      <c r="B2263" s="137"/>
      <c r="C2263" s="137"/>
      <c r="D2263" s="137"/>
      <c r="E2263" s="137"/>
      <c r="F2263" s="137"/>
      <c r="G2263" s="137"/>
      <c r="H2263" s="137"/>
      <c r="I2263" s="137"/>
      <c r="J2263" s="137"/>
      <c r="K2263" s="137"/>
      <c r="L2263" s="137"/>
      <c r="M2263" s="137"/>
      <c r="N2263" s="137"/>
      <c r="O2263" s="137"/>
      <c r="P2263" s="137"/>
      <c r="Q2263" s="137"/>
      <c r="R2263" s="137"/>
      <c r="S2263" s="137"/>
      <c r="T2263" s="137"/>
      <c r="U2263" s="137"/>
      <c r="V2263" s="137"/>
      <c r="W2263" s="137"/>
      <c r="X2263" s="137"/>
      <c r="Y2263" s="137"/>
      <c r="Z2263" s="137"/>
      <c r="AA2263" s="137"/>
      <c r="AB2263" s="137"/>
    </row>
    <row r="2264" s="139" customFormat="1" spans="1:28">
      <c r="A2264" s="137"/>
      <c r="B2264" s="137"/>
      <c r="C2264" s="137"/>
      <c r="D2264" s="137"/>
      <c r="E2264" s="137"/>
      <c r="F2264" s="137"/>
      <c r="G2264" s="137"/>
      <c r="H2264" s="137"/>
      <c r="I2264" s="137"/>
      <c r="J2264" s="137"/>
      <c r="K2264" s="137"/>
      <c r="L2264" s="137"/>
      <c r="M2264" s="137"/>
      <c r="N2264" s="137"/>
      <c r="O2264" s="137"/>
      <c r="P2264" s="137"/>
      <c r="Q2264" s="137"/>
      <c r="R2264" s="137"/>
      <c r="S2264" s="137"/>
      <c r="T2264" s="137"/>
      <c r="U2264" s="137"/>
      <c r="V2264" s="137"/>
      <c r="W2264" s="137"/>
      <c r="X2264" s="137"/>
      <c r="Y2264" s="137"/>
      <c r="Z2264" s="137"/>
      <c r="AA2264" s="137"/>
      <c r="AB2264" s="137"/>
    </row>
    <row r="2265" s="139" customFormat="1" spans="1:28">
      <c r="A2265" s="137"/>
      <c r="B2265" s="137"/>
      <c r="C2265" s="137"/>
      <c r="D2265" s="137"/>
      <c r="E2265" s="137"/>
      <c r="F2265" s="137"/>
      <c r="G2265" s="137"/>
      <c r="H2265" s="137"/>
      <c r="I2265" s="137"/>
      <c r="J2265" s="137"/>
      <c r="K2265" s="137"/>
      <c r="L2265" s="137"/>
      <c r="M2265" s="137"/>
      <c r="N2265" s="137"/>
      <c r="O2265" s="137"/>
      <c r="P2265" s="137"/>
      <c r="Q2265" s="137"/>
      <c r="R2265" s="137"/>
      <c r="S2265" s="137"/>
      <c r="T2265" s="137"/>
      <c r="U2265" s="137"/>
      <c r="V2265" s="137"/>
      <c r="W2265" s="137"/>
      <c r="X2265" s="137"/>
      <c r="Y2265" s="137"/>
      <c r="Z2265" s="137"/>
      <c r="AA2265" s="137"/>
      <c r="AB2265" s="137"/>
    </row>
    <row r="2266" s="139" customFormat="1" spans="1:28">
      <c r="A2266" s="137"/>
      <c r="B2266" s="137"/>
      <c r="C2266" s="137"/>
      <c r="D2266" s="137"/>
      <c r="E2266" s="137"/>
      <c r="F2266" s="137"/>
      <c r="G2266" s="137"/>
      <c r="H2266" s="137"/>
      <c r="I2266" s="137"/>
      <c r="J2266" s="137"/>
      <c r="K2266" s="137"/>
      <c r="L2266" s="137"/>
      <c r="M2266" s="137"/>
      <c r="N2266" s="137"/>
      <c r="O2266" s="137"/>
      <c r="P2266" s="137"/>
      <c r="Q2266" s="137"/>
      <c r="R2266" s="137"/>
      <c r="S2266" s="137"/>
      <c r="T2266" s="137"/>
      <c r="U2266" s="137"/>
      <c r="V2266" s="137"/>
      <c r="W2266" s="137"/>
      <c r="X2266" s="137"/>
      <c r="Y2266" s="137"/>
      <c r="Z2266" s="137"/>
      <c r="AA2266" s="137"/>
      <c r="AB2266" s="137"/>
    </row>
    <row r="2267" s="139" customFormat="1" spans="1:28">
      <c r="A2267" s="137"/>
      <c r="B2267" s="137"/>
      <c r="C2267" s="137"/>
      <c r="D2267" s="137"/>
      <c r="E2267" s="137"/>
      <c r="F2267" s="137"/>
      <c r="G2267" s="137"/>
      <c r="H2267" s="137"/>
      <c r="I2267" s="137"/>
      <c r="J2267" s="137"/>
      <c r="K2267" s="137"/>
      <c r="L2267" s="137"/>
      <c r="M2267" s="137"/>
      <c r="N2267" s="137"/>
      <c r="O2267" s="137"/>
      <c r="P2267" s="137"/>
      <c r="Q2267" s="137"/>
      <c r="R2267" s="137"/>
      <c r="S2267" s="137"/>
      <c r="T2267" s="137"/>
      <c r="U2267" s="137"/>
      <c r="V2267" s="137"/>
      <c r="W2267" s="137"/>
      <c r="X2267" s="137"/>
      <c r="Y2267" s="137"/>
      <c r="Z2267" s="137"/>
      <c r="AA2267" s="137"/>
      <c r="AB2267" s="137"/>
    </row>
    <row r="2268" s="139" customFormat="1" spans="1:28">
      <c r="A2268" s="137"/>
      <c r="B2268" s="137"/>
      <c r="C2268" s="137"/>
      <c r="D2268" s="137"/>
      <c r="E2268" s="137"/>
      <c r="F2268" s="137"/>
      <c r="G2268" s="137"/>
      <c r="H2268" s="137"/>
      <c r="I2268" s="137"/>
      <c r="J2268" s="137"/>
      <c r="K2268" s="137"/>
      <c r="L2268" s="137"/>
      <c r="M2268" s="137"/>
      <c r="N2268" s="137"/>
      <c r="O2268" s="137"/>
      <c r="P2268" s="137"/>
      <c r="Q2268" s="137"/>
      <c r="R2268" s="137"/>
      <c r="S2268" s="137"/>
      <c r="T2268" s="137"/>
      <c r="U2268" s="137"/>
      <c r="V2268" s="137"/>
      <c r="W2268" s="137"/>
      <c r="X2268" s="137"/>
      <c r="Y2268" s="137"/>
      <c r="Z2268" s="137"/>
      <c r="AA2268" s="137"/>
      <c r="AB2268" s="137"/>
    </row>
    <row r="2269" s="139" customFormat="1" spans="1:28">
      <c r="A2269" s="137"/>
      <c r="B2269" s="137"/>
      <c r="C2269" s="137"/>
      <c r="D2269" s="137"/>
      <c r="E2269" s="137"/>
      <c r="F2269" s="137"/>
      <c r="G2269" s="137"/>
      <c r="H2269" s="137"/>
      <c r="I2269" s="137"/>
      <c r="J2269" s="137"/>
      <c r="K2269" s="137"/>
      <c r="L2269" s="137"/>
      <c r="M2269" s="137"/>
      <c r="N2269" s="137"/>
      <c r="O2269" s="137"/>
      <c r="P2269" s="137"/>
      <c r="Q2269" s="137"/>
      <c r="R2269" s="137"/>
      <c r="S2269" s="137"/>
      <c r="T2269" s="137"/>
      <c r="U2269" s="137"/>
      <c r="V2269" s="137"/>
      <c r="W2269" s="137"/>
      <c r="X2269" s="137"/>
      <c r="Y2269" s="137"/>
      <c r="Z2269" s="137"/>
      <c r="AA2269" s="137"/>
      <c r="AB2269" s="137"/>
    </row>
    <row r="2270" s="139" customFormat="1" spans="1:28">
      <c r="A2270" s="137"/>
      <c r="B2270" s="137"/>
      <c r="C2270" s="137"/>
      <c r="D2270" s="137"/>
      <c r="E2270" s="137"/>
      <c r="F2270" s="137"/>
      <c r="G2270" s="137"/>
      <c r="H2270" s="137"/>
      <c r="I2270" s="137"/>
      <c r="J2270" s="137"/>
      <c r="K2270" s="137"/>
      <c r="L2270" s="137"/>
      <c r="M2270" s="137"/>
      <c r="N2270" s="137"/>
      <c r="O2270" s="137"/>
      <c r="P2270" s="137"/>
      <c r="Q2270" s="137"/>
      <c r="R2270" s="137"/>
      <c r="S2270" s="137"/>
      <c r="T2270" s="137"/>
      <c r="U2270" s="137"/>
      <c r="V2270" s="137"/>
      <c r="W2270" s="137"/>
      <c r="X2270" s="137"/>
      <c r="Y2270" s="137"/>
      <c r="Z2270" s="137"/>
      <c r="AA2270" s="137"/>
      <c r="AB2270" s="137"/>
    </row>
    <row r="2271" s="139" customFormat="1" spans="1:28">
      <c r="A2271" s="137"/>
      <c r="B2271" s="137"/>
      <c r="C2271" s="137"/>
      <c r="D2271" s="137"/>
      <c r="E2271" s="137"/>
      <c r="F2271" s="137"/>
      <c r="G2271" s="137"/>
      <c r="H2271" s="137"/>
      <c r="I2271" s="137"/>
      <c r="J2271" s="137"/>
      <c r="K2271" s="137"/>
      <c r="L2271" s="137"/>
      <c r="M2271" s="137"/>
      <c r="N2271" s="137"/>
      <c r="O2271" s="137"/>
      <c r="P2271" s="137"/>
      <c r="Q2271" s="137"/>
      <c r="R2271" s="137"/>
      <c r="S2271" s="137"/>
      <c r="T2271" s="137"/>
      <c r="U2271" s="137"/>
      <c r="V2271" s="137"/>
      <c r="W2271" s="137"/>
      <c r="X2271" s="137"/>
      <c r="Y2271" s="137"/>
      <c r="Z2271" s="137"/>
      <c r="AA2271" s="137"/>
      <c r="AB2271" s="137"/>
    </row>
    <row r="2272" s="139" customFormat="1" spans="1:28">
      <c r="A2272" s="137"/>
      <c r="B2272" s="137"/>
      <c r="C2272" s="137"/>
      <c r="D2272" s="137"/>
      <c r="E2272" s="137"/>
      <c r="F2272" s="137"/>
      <c r="G2272" s="137"/>
      <c r="H2272" s="137"/>
      <c r="I2272" s="137"/>
      <c r="J2272" s="137"/>
      <c r="K2272" s="137"/>
      <c r="L2272" s="137"/>
      <c r="M2272" s="137"/>
      <c r="N2272" s="137"/>
      <c r="O2272" s="137"/>
      <c r="P2272" s="137"/>
      <c r="Q2272" s="137"/>
      <c r="R2272" s="137"/>
      <c r="S2272" s="137"/>
      <c r="T2272" s="137"/>
      <c r="U2272" s="137"/>
      <c r="V2272" s="137"/>
      <c r="W2272" s="137"/>
      <c r="X2272" s="137"/>
      <c r="Y2272" s="137"/>
      <c r="Z2272" s="137"/>
      <c r="AA2272" s="137"/>
      <c r="AB2272" s="137"/>
    </row>
    <row r="2273" s="139" customFormat="1" spans="1:28">
      <c r="A2273" s="137"/>
      <c r="B2273" s="137"/>
      <c r="C2273" s="137"/>
      <c r="D2273" s="137"/>
      <c r="E2273" s="137"/>
      <c r="F2273" s="137"/>
      <c r="G2273" s="137"/>
      <c r="H2273" s="137"/>
      <c r="I2273" s="137"/>
      <c r="J2273" s="137"/>
      <c r="K2273" s="137"/>
      <c r="L2273" s="137"/>
      <c r="M2273" s="137"/>
      <c r="N2273" s="137"/>
      <c r="O2273" s="137"/>
      <c r="P2273" s="137"/>
      <c r="Q2273" s="137"/>
      <c r="R2273" s="137"/>
      <c r="S2273" s="137"/>
      <c r="T2273" s="137"/>
      <c r="U2273" s="137"/>
      <c r="V2273" s="137"/>
      <c r="W2273" s="137"/>
      <c r="X2273" s="137"/>
      <c r="Y2273" s="137"/>
      <c r="Z2273" s="137"/>
      <c r="AA2273" s="137"/>
      <c r="AB2273" s="137"/>
    </row>
    <row r="2274" s="139" customFormat="1" spans="1:28">
      <c r="A2274" s="137"/>
      <c r="B2274" s="137"/>
      <c r="C2274" s="137"/>
      <c r="D2274" s="137"/>
      <c r="E2274" s="137"/>
      <c r="F2274" s="137"/>
      <c r="G2274" s="137"/>
      <c r="H2274" s="137"/>
      <c r="I2274" s="137"/>
      <c r="J2274" s="137"/>
      <c r="K2274" s="137"/>
      <c r="L2274" s="137"/>
      <c r="M2274" s="137"/>
      <c r="N2274" s="137"/>
      <c r="O2274" s="137"/>
      <c r="P2274" s="137"/>
      <c r="Q2274" s="137"/>
      <c r="R2274" s="137"/>
      <c r="S2274" s="137"/>
      <c r="T2274" s="137"/>
      <c r="U2274" s="137"/>
      <c r="V2274" s="137"/>
      <c r="W2274" s="137"/>
      <c r="X2274" s="137"/>
      <c r="Y2274" s="137"/>
      <c r="Z2274" s="137"/>
      <c r="AA2274" s="137"/>
      <c r="AB2274" s="137"/>
    </row>
    <row r="2275" s="139" customFormat="1" spans="1:28">
      <c r="A2275" s="137"/>
      <c r="B2275" s="137"/>
      <c r="C2275" s="137"/>
      <c r="D2275" s="137"/>
      <c r="E2275" s="137"/>
      <c r="F2275" s="137"/>
      <c r="G2275" s="137"/>
      <c r="H2275" s="137"/>
      <c r="I2275" s="137"/>
      <c r="J2275" s="137"/>
      <c r="K2275" s="137"/>
      <c r="L2275" s="137"/>
      <c r="M2275" s="137"/>
      <c r="N2275" s="137"/>
      <c r="O2275" s="137"/>
      <c r="P2275" s="137"/>
      <c r="Q2275" s="137"/>
      <c r="R2275" s="137"/>
      <c r="S2275" s="137"/>
      <c r="T2275" s="137"/>
      <c r="U2275" s="137"/>
      <c r="V2275" s="137"/>
      <c r="W2275" s="137"/>
      <c r="X2275" s="137"/>
      <c r="Y2275" s="137"/>
      <c r="Z2275" s="137"/>
      <c r="AA2275" s="137"/>
      <c r="AB2275" s="137"/>
    </row>
    <row r="2276" s="139" customFormat="1" spans="1:28">
      <c r="A2276" s="137"/>
      <c r="B2276" s="137"/>
      <c r="C2276" s="137"/>
      <c r="D2276" s="137"/>
      <c r="E2276" s="137"/>
      <c r="F2276" s="137"/>
      <c r="G2276" s="137"/>
      <c r="H2276" s="137"/>
      <c r="I2276" s="137"/>
      <c r="J2276" s="137"/>
      <c r="K2276" s="137"/>
      <c r="L2276" s="137"/>
      <c r="M2276" s="137"/>
      <c r="N2276" s="137"/>
      <c r="O2276" s="137"/>
      <c r="P2276" s="137"/>
      <c r="Q2276" s="137"/>
      <c r="R2276" s="137"/>
      <c r="S2276" s="137"/>
      <c r="T2276" s="137"/>
      <c r="U2276" s="137"/>
      <c r="V2276" s="137"/>
      <c r="W2276" s="137"/>
      <c r="X2276" s="137"/>
      <c r="Y2276" s="137"/>
      <c r="Z2276" s="137"/>
      <c r="AA2276" s="137"/>
      <c r="AB2276" s="137"/>
    </row>
    <row r="2277" s="139" customFormat="1" spans="1:28">
      <c r="A2277" s="137"/>
      <c r="B2277" s="137"/>
      <c r="C2277" s="137"/>
      <c r="D2277" s="137"/>
      <c r="E2277" s="137"/>
      <c r="F2277" s="137"/>
      <c r="G2277" s="137"/>
      <c r="H2277" s="137"/>
      <c r="I2277" s="137"/>
      <c r="J2277" s="137"/>
      <c r="K2277" s="137"/>
      <c r="L2277" s="137"/>
      <c r="M2277" s="137"/>
      <c r="N2277" s="137"/>
      <c r="O2277" s="137"/>
      <c r="P2277" s="137"/>
      <c r="Q2277" s="137"/>
      <c r="R2277" s="137"/>
      <c r="S2277" s="137"/>
      <c r="T2277" s="137"/>
      <c r="U2277" s="137"/>
      <c r="V2277" s="137"/>
      <c r="W2277" s="137"/>
      <c r="X2277" s="137"/>
      <c r="Y2277" s="137"/>
      <c r="Z2277" s="137"/>
      <c r="AA2277" s="137"/>
      <c r="AB2277" s="137"/>
    </row>
    <row r="2278" s="139" customFormat="1" spans="1:28">
      <c r="A2278" s="137"/>
      <c r="B2278" s="137"/>
      <c r="C2278" s="137"/>
      <c r="D2278" s="137"/>
      <c r="E2278" s="137"/>
      <c r="F2278" s="137"/>
      <c r="G2278" s="137"/>
      <c r="H2278" s="137"/>
      <c r="I2278" s="137"/>
      <c r="J2278" s="137"/>
      <c r="K2278" s="137"/>
      <c r="L2278" s="137"/>
      <c r="M2278" s="137"/>
      <c r="N2278" s="137"/>
      <c r="O2278" s="137"/>
      <c r="P2278" s="137"/>
      <c r="Q2278" s="137"/>
      <c r="R2278" s="137"/>
      <c r="S2278" s="137"/>
      <c r="T2278" s="137"/>
      <c r="U2278" s="137"/>
      <c r="V2278" s="137"/>
      <c r="W2278" s="137"/>
      <c r="X2278" s="137"/>
      <c r="Y2278" s="137"/>
      <c r="Z2278" s="137"/>
      <c r="AA2278" s="137"/>
      <c r="AB2278" s="137"/>
    </row>
    <row r="2279" s="139" customFormat="1" spans="1:28">
      <c r="A2279" s="137"/>
      <c r="B2279" s="137"/>
      <c r="C2279" s="137"/>
      <c r="D2279" s="137"/>
      <c r="E2279" s="137"/>
      <c r="F2279" s="137"/>
      <c r="G2279" s="137"/>
      <c r="H2279" s="137"/>
      <c r="I2279" s="137"/>
      <c r="J2279" s="137"/>
      <c r="K2279" s="137"/>
      <c r="L2279" s="137"/>
      <c r="M2279" s="137"/>
      <c r="N2279" s="137"/>
      <c r="O2279" s="137"/>
      <c r="P2279" s="137"/>
      <c r="Q2279" s="137"/>
      <c r="R2279" s="137"/>
      <c r="S2279" s="137"/>
      <c r="T2279" s="137"/>
      <c r="U2279" s="137"/>
      <c r="V2279" s="137"/>
      <c r="W2279" s="137"/>
      <c r="X2279" s="137"/>
      <c r="Y2279" s="137"/>
      <c r="Z2279" s="137"/>
      <c r="AA2279" s="137"/>
      <c r="AB2279" s="137"/>
    </row>
    <row r="2280" s="139" customFormat="1" spans="1:28">
      <c r="A2280" s="137"/>
      <c r="B2280" s="137"/>
      <c r="C2280" s="137"/>
      <c r="D2280" s="137"/>
      <c r="E2280" s="137"/>
      <c r="F2280" s="137"/>
      <c r="G2280" s="137"/>
      <c r="H2280" s="137"/>
      <c r="I2280" s="137"/>
      <c r="J2280" s="137"/>
      <c r="K2280" s="137"/>
      <c r="L2280" s="137"/>
      <c r="M2280" s="137"/>
      <c r="N2280" s="137"/>
      <c r="O2280" s="137"/>
      <c r="P2280" s="137"/>
      <c r="Q2280" s="137"/>
      <c r="R2280" s="137"/>
      <c r="S2280" s="137"/>
      <c r="T2280" s="137"/>
      <c r="U2280" s="137"/>
      <c r="V2280" s="137"/>
      <c r="W2280" s="137"/>
      <c r="X2280" s="137"/>
      <c r="Y2280" s="137"/>
      <c r="Z2280" s="137"/>
      <c r="AA2280" s="137"/>
      <c r="AB2280" s="137"/>
    </row>
    <row r="2281" s="139" customFormat="1" spans="1:28">
      <c r="A2281" s="137"/>
      <c r="B2281" s="137"/>
      <c r="C2281" s="137"/>
      <c r="D2281" s="137"/>
      <c r="E2281" s="137"/>
      <c r="F2281" s="137"/>
      <c r="G2281" s="137"/>
      <c r="H2281" s="137"/>
      <c r="I2281" s="137"/>
      <c r="J2281" s="137"/>
      <c r="K2281" s="137"/>
      <c r="L2281" s="137"/>
      <c r="M2281" s="137"/>
      <c r="N2281" s="137"/>
      <c r="O2281" s="137"/>
      <c r="P2281" s="137"/>
      <c r="Q2281" s="137"/>
      <c r="R2281" s="137"/>
      <c r="S2281" s="137"/>
      <c r="T2281" s="137"/>
      <c r="U2281" s="137"/>
      <c r="V2281" s="137"/>
      <c r="W2281" s="137"/>
      <c r="X2281" s="137"/>
      <c r="Y2281" s="137"/>
      <c r="Z2281" s="137"/>
      <c r="AA2281" s="137"/>
      <c r="AB2281" s="137"/>
    </row>
    <row r="2282" s="139" customFormat="1" spans="1:28">
      <c r="A2282" s="137"/>
      <c r="B2282" s="137"/>
      <c r="C2282" s="137"/>
      <c r="D2282" s="137"/>
      <c r="E2282" s="137"/>
      <c r="F2282" s="137"/>
      <c r="G2282" s="137"/>
      <c r="H2282" s="137"/>
      <c r="I2282" s="137"/>
      <c r="J2282" s="137"/>
      <c r="K2282" s="137"/>
      <c r="L2282" s="137"/>
      <c r="M2282" s="137"/>
      <c r="N2282" s="137"/>
      <c r="O2282" s="137"/>
      <c r="P2282" s="137"/>
      <c r="Q2282" s="137"/>
      <c r="R2282" s="137"/>
      <c r="S2282" s="137"/>
      <c r="T2282" s="137"/>
      <c r="U2282" s="137"/>
      <c r="V2282" s="137"/>
      <c r="W2282" s="137"/>
      <c r="X2282" s="137"/>
      <c r="Y2282" s="137"/>
      <c r="Z2282" s="137"/>
      <c r="AA2282" s="137"/>
      <c r="AB2282" s="137"/>
    </row>
    <row r="2283" s="139" customFormat="1" spans="1:28">
      <c r="A2283" s="137"/>
      <c r="B2283" s="137"/>
      <c r="C2283" s="137"/>
      <c r="D2283" s="137"/>
      <c r="E2283" s="137"/>
      <c r="F2283" s="137"/>
      <c r="G2283" s="137"/>
      <c r="H2283" s="137"/>
      <c r="I2283" s="137"/>
      <c r="J2283" s="137"/>
      <c r="K2283" s="137"/>
      <c r="L2283" s="137"/>
      <c r="M2283" s="137"/>
      <c r="N2283" s="137"/>
      <c r="O2283" s="137"/>
      <c r="P2283" s="137"/>
      <c r="Q2283" s="137"/>
      <c r="R2283" s="137"/>
      <c r="S2283" s="137"/>
      <c r="T2283" s="137"/>
      <c r="U2283" s="137"/>
      <c r="V2283" s="137"/>
      <c r="W2283" s="137"/>
      <c r="X2283" s="137"/>
      <c r="Y2283" s="137"/>
      <c r="Z2283" s="137"/>
      <c r="AA2283" s="137"/>
      <c r="AB2283" s="137"/>
    </row>
    <row r="2284" s="139" customFormat="1" spans="1:28">
      <c r="A2284" s="137"/>
      <c r="B2284" s="137"/>
      <c r="C2284" s="137"/>
      <c r="D2284" s="137"/>
      <c r="E2284" s="137"/>
      <c r="F2284" s="137"/>
      <c r="G2284" s="137"/>
      <c r="H2284" s="137"/>
      <c r="I2284" s="137"/>
      <c r="J2284" s="137"/>
      <c r="K2284" s="137"/>
      <c r="L2284" s="137"/>
      <c r="M2284" s="137"/>
      <c r="N2284" s="137"/>
      <c r="O2284" s="137"/>
      <c r="P2284" s="137"/>
      <c r="Q2284" s="137"/>
      <c r="R2284" s="137"/>
      <c r="S2284" s="137"/>
      <c r="T2284" s="137"/>
      <c r="U2284" s="137"/>
      <c r="V2284" s="137"/>
      <c r="W2284" s="137"/>
      <c r="X2284" s="137"/>
      <c r="Y2284" s="137"/>
      <c r="Z2284" s="137"/>
      <c r="AA2284" s="137"/>
      <c r="AB2284" s="137"/>
    </row>
    <row r="2285" s="139" customFormat="1" spans="1:28">
      <c r="A2285" s="137"/>
      <c r="B2285" s="137"/>
      <c r="C2285" s="137"/>
      <c r="D2285" s="137"/>
      <c r="E2285" s="137"/>
      <c r="F2285" s="137"/>
      <c r="G2285" s="137"/>
      <c r="H2285" s="137"/>
      <c r="I2285" s="137"/>
      <c r="J2285" s="137"/>
      <c r="K2285" s="137"/>
      <c r="L2285" s="137"/>
      <c r="M2285" s="137"/>
      <c r="N2285" s="137"/>
      <c r="O2285" s="137"/>
      <c r="P2285" s="137"/>
      <c r="Q2285" s="137"/>
      <c r="R2285" s="137"/>
      <c r="S2285" s="137"/>
      <c r="T2285" s="137"/>
      <c r="U2285" s="137"/>
      <c r="V2285" s="137"/>
      <c r="W2285" s="137"/>
      <c r="X2285" s="137"/>
      <c r="Y2285" s="137"/>
      <c r="Z2285" s="137"/>
      <c r="AA2285" s="137"/>
      <c r="AB2285" s="137"/>
    </row>
    <row r="2286" s="139" customFormat="1" spans="1:28">
      <c r="A2286" s="137"/>
      <c r="B2286" s="137"/>
      <c r="C2286" s="137"/>
      <c r="D2286" s="137"/>
      <c r="E2286" s="137"/>
      <c r="F2286" s="137"/>
      <c r="G2286" s="137"/>
      <c r="H2286" s="137"/>
      <c r="I2286" s="137"/>
      <c r="J2286" s="137"/>
      <c r="K2286" s="137"/>
      <c r="L2286" s="137"/>
      <c r="M2286" s="137"/>
      <c r="N2286" s="137"/>
      <c r="O2286" s="137"/>
      <c r="P2286" s="137"/>
      <c r="Q2286" s="137"/>
      <c r="R2286" s="137"/>
      <c r="S2286" s="137"/>
      <c r="T2286" s="137"/>
      <c r="U2286" s="137"/>
      <c r="V2286" s="137"/>
      <c r="W2286" s="137"/>
      <c r="X2286" s="137"/>
      <c r="Y2286" s="137"/>
      <c r="Z2286" s="137"/>
      <c r="AA2286" s="137"/>
      <c r="AB2286" s="137"/>
    </row>
    <row r="2287" s="139" customFormat="1" spans="1:28">
      <c r="A2287" s="137"/>
      <c r="B2287" s="137"/>
      <c r="C2287" s="137"/>
      <c r="D2287" s="137"/>
      <c r="E2287" s="137"/>
      <c r="F2287" s="137"/>
      <c r="G2287" s="137"/>
      <c r="H2287" s="137"/>
      <c r="I2287" s="137"/>
      <c r="J2287" s="137"/>
      <c r="K2287" s="137"/>
      <c r="L2287" s="137"/>
      <c r="M2287" s="137"/>
      <c r="N2287" s="137"/>
      <c r="O2287" s="137"/>
      <c r="P2287" s="137"/>
      <c r="Q2287" s="137"/>
      <c r="R2287" s="137"/>
      <c r="S2287" s="137"/>
      <c r="T2287" s="137"/>
      <c r="U2287" s="137"/>
      <c r="V2287" s="137"/>
      <c r="W2287" s="137"/>
      <c r="X2287" s="137"/>
      <c r="Y2287" s="137"/>
      <c r="Z2287" s="137"/>
      <c r="AA2287" s="137"/>
      <c r="AB2287" s="137"/>
    </row>
    <row r="2288" s="139" customFormat="1" spans="1:28">
      <c r="A2288" s="137"/>
      <c r="B2288" s="137"/>
      <c r="C2288" s="137"/>
      <c r="D2288" s="137"/>
      <c r="E2288" s="137"/>
      <c r="F2288" s="137"/>
      <c r="G2288" s="137"/>
      <c r="H2288" s="137"/>
      <c r="I2288" s="137"/>
      <c r="J2288" s="137"/>
      <c r="K2288" s="137"/>
      <c r="L2288" s="137"/>
      <c r="M2288" s="137"/>
      <c r="N2288" s="137"/>
      <c r="O2288" s="137"/>
      <c r="P2288" s="137"/>
      <c r="Q2288" s="137"/>
      <c r="R2288" s="137"/>
      <c r="S2288" s="137"/>
      <c r="T2288" s="137"/>
      <c r="U2288" s="137"/>
      <c r="V2288" s="137"/>
      <c r="W2288" s="137"/>
      <c r="X2288" s="137"/>
      <c r="Y2288" s="137"/>
      <c r="Z2288" s="137"/>
      <c r="AA2288" s="137"/>
      <c r="AB2288" s="137"/>
    </row>
    <row r="2289" s="139" customFormat="1" spans="1:28">
      <c r="A2289" s="137"/>
      <c r="B2289" s="137"/>
      <c r="C2289" s="137"/>
      <c r="D2289" s="137"/>
      <c r="E2289" s="137"/>
      <c r="F2289" s="137"/>
      <c r="G2289" s="137"/>
      <c r="H2289" s="137"/>
      <c r="I2289" s="137"/>
      <c r="J2289" s="137"/>
      <c r="K2289" s="137"/>
      <c r="L2289" s="137"/>
      <c r="M2289" s="137"/>
      <c r="N2289" s="137"/>
      <c r="O2289" s="137"/>
      <c r="P2289" s="137"/>
      <c r="Q2289" s="137"/>
      <c r="R2289" s="137"/>
      <c r="S2289" s="137"/>
      <c r="T2289" s="137"/>
      <c r="U2289" s="137"/>
      <c r="V2289" s="137"/>
      <c r="W2289" s="137"/>
      <c r="X2289" s="137"/>
      <c r="Y2289" s="137"/>
      <c r="Z2289" s="137"/>
      <c r="AA2289" s="137"/>
      <c r="AB2289" s="137"/>
    </row>
    <row r="2290" s="139" customFormat="1" spans="1:28">
      <c r="A2290" s="137"/>
      <c r="B2290" s="137"/>
      <c r="C2290" s="137"/>
      <c r="D2290" s="137"/>
      <c r="E2290" s="137"/>
      <c r="F2290" s="137"/>
      <c r="G2290" s="137"/>
      <c r="H2290" s="137"/>
      <c r="I2290" s="137"/>
      <c r="J2290" s="137"/>
      <c r="K2290" s="137"/>
      <c r="L2290" s="137"/>
      <c r="M2290" s="137"/>
      <c r="N2290" s="137"/>
      <c r="O2290" s="137"/>
      <c r="P2290" s="137"/>
      <c r="Q2290" s="137"/>
      <c r="R2290" s="137"/>
      <c r="S2290" s="137"/>
      <c r="T2290" s="137"/>
      <c r="U2290" s="137"/>
      <c r="V2290" s="137"/>
      <c r="W2290" s="137"/>
      <c r="X2290" s="137"/>
      <c r="Y2290" s="137"/>
      <c r="Z2290" s="137"/>
      <c r="AA2290" s="137"/>
      <c r="AB2290" s="137"/>
    </row>
    <row r="2291" s="139" customFormat="1" spans="1:28">
      <c r="A2291" s="137"/>
      <c r="B2291" s="137"/>
      <c r="C2291" s="137"/>
      <c r="D2291" s="137"/>
      <c r="E2291" s="137"/>
      <c r="F2291" s="137"/>
      <c r="G2291" s="137"/>
      <c r="H2291" s="137"/>
      <c r="I2291" s="137"/>
      <c r="J2291" s="137"/>
      <c r="K2291" s="137"/>
      <c r="L2291" s="137"/>
      <c r="M2291" s="137"/>
      <c r="N2291" s="137"/>
      <c r="O2291" s="137"/>
      <c r="P2291" s="137"/>
      <c r="Q2291" s="137"/>
      <c r="R2291" s="137"/>
      <c r="S2291" s="137"/>
      <c r="T2291" s="137"/>
      <c r="U2291" s="137"/>
      <c r="V2291" s="137"/>
      <c r="W2291" s="137"/>
      <c r="X2291" s="137"/>
      <c r="Y2291" s="137"/>
      <c r="Z2291" s="137"/>
      <c r="AA2291" s="137"/>
      <c r="AB2291" s="137"/>
    </row>
    <row r="2292" s="139" customFormat="1" spans="1:28">
      <c r="A2292" s="137"/>
      <c r="B2292" s="137"/>
      <c r="C2292" s="137"/>
      <c r="D2292" s="137"/>
      <c r="E2292" s="137"/>
      <c r="F2292" s="137"/>
      <c r="G2292" s="137"/>
      <c r="H2292" s="137"/>
      <c r="I2292" s="137"/>
      <c r="J2292" s="137"/>
      <c r="K2292" s="137"/>
      <c r="L2292" s="137"/>
      <c r="M2292" s="137"/>
      <c r="N2292" s="137"/>
      <c r="O2292" s="137"/>
      <c r="P2292" s="137"/>
      <c r="Q2292" s="137"/>
      <c r="R2292" s="137"/>
      <c r="S2292" s="137"/>
      <c r="T2292" s="137"/>
      <c r="U2292" s="137"/>
      <c r="V2292" s="137"/>
      <c r="W2292" s="137"/>
      <c r="X2292" s="137"/>
      <c r="Y2292" s="137"/>
      <c r="Z2292" s="137"/>
      <c r="AA2292" s="137"/>
      <c r="AB2292" s="137"/>
    </row>
    <row r="2293" s="139" customFormat="1" spans="1:28">
      <c r="A2293" s="137"/>
      <c r="B2293" s="137"/>
      <c r="C2293" s="137"/>
      <c r="D2293" s="137"/>
      <c r="E2293" s="137"/>
      <c r="F2293" s="137"/>
      <c r="G2293" s="137"/>
      <c r="H2293" s="137"/>
      <c r="I2293" s="137"/>
      <c r="J2293" s="137"/>
      <c r="K2293" s="137"/>
      <c r="L2293" s="137"/>
      <c r="M2293" s="137"/>
      <c r="N2293" s="137"/>
      <c r="O2293" s="137"/>
      <c r="P2293" s="137"/>
      <c r="Q2293" s="137"/>
      <c r="R2293" s="137"/>
      <c r="S2293" s="137"/>
      <c r="T2293" s="137"/>
      <c r="U2293" s="137"/>
      <c r="V2293" s="137"/>
      <c r="W2293" s="137"/>
      <c r="X2293" s="137"/>
      <c r="Y2293" s="137"/>
      <c r="Z2293" s="137"/>
      <c r="AA2293" s="137"/>
      <c r="AB2293" s="137"/>
    </row>
    <row r="2294" s="139" customFormat="1" spans="1:28">
      <c r="A2294" s="137"/>
      <c r="B2294" s="137"/>
      <c r="C2294" s="137"/>
      <c r="D2294" s="137"/>
      <c r="E2294" s="137"/>
      <c r="F2294" s="137"/>
      <c r="G2294" s="137"/>
      <c r="H2294" s="137"/>
      <c r="I2294" s="137"/>
      <c r="J2294" s="137"/>
      <c r="K2294" s="137"/>
      <c r="L2294" s="137"/>
      <c r="M2294" s="137"/>
      <c r="N2294" s="137"/>
      <c r="O2294" s="137"/>
      <c r="P2294" s="137"/>
      <c r="Q2294" s="137"/>
      <c r="R2294" s="137"/>
      <c r="S2294" s="137"/>
      <c r="T2294" s="137"/>
      <c r="U2294" s="137"/>
      <c r="V2294" s="137"/>
      <c r="W2294" s="137"/>
      <c r="X2294" s="137"/>
      <c r="Y2294" s="137"/>
      <c r="Z2294" s="137"/>
      <c r="AA2294" s="137"/>
      <c r="AB2294" s="137"/>
    </row>
    <row r="2295" s="139" customFormat="1" spans="1:28">
      <c r="A2295" s="137"/>
      <c r="B2295" s="137"/>
      <c r="C2295" s="137"/>
      <c r="D2295" s="137"/>
      <c r="E2295" s="137"/>
      <c r="F2295" s="137"/>
      <c r="G2295" s="137"/>
      <c r="H2295" s="137"/>
      <c r="I2295" s="137"/>
      <c r="J2295" s="137"/>
      <c r="K2295" s="137"/>
      <c r="L2295" s="137"/>
      <c r="M2295" s="137"/>
      <c r="N2295" s="137"/>
      <c r="O2295" s="137"/>
      <c r="P2295" s="137"/>
      <c r="Q2295" s="137"/>
      <c r="R2295" s="137"/>
      <c r="S2295" s="137"/>
      <c r="T2295" s="137"/>
      <c r="U2295" s="137"/>
      <c r="V2295" s="137"/>
      <c r="W2295" s="137"/>
      <c r="X2295" s="137"/>
      <c r="Y2295" s="137"/>
      <c r="Z2295" s="137"/>
      <c r="AA2295" s="137"/>
      <c r="AB2295" s="137"/>
    </row>
    <row r="2296" s="139" customFormat="1" spans="1:28">
      <c r="A2296" s="137"/>
      <c r="B2296" s="137"/>
      <c r="C2296" s="137"/>
      <c r="D2296" s="137"/>
      <c r="E2296" s="137"/>
      <c r="F2296" s="137"/>
      <c r="G2296" s="137"/>
      <c r="H2296" s="137"/>
      <c r="I2296" s="137"/>
      <c r="J2296" s="137"/>
      <c r="K2296" s="137"/>
      <c r="L2296" s="137"/>
      <c r="M2296" s="137"/>
      <c r="N2296" s="137"/>
      <c r="O2296" s="137"/>
      <c r="P2296" s="137"/>
      <c r="Q2296" s="137"/>
      <c r="R2296" s="137"/>
      <c r="S2296" s="137"/>
      <c r="T2296" s="137"/>
      <c r="U2296" s="137"/>
      <c r="V2296" s="137"/>
      <c r="W2296" s="137"/>
      <c r="X2296" s="137"/>
      <c r="Y2296" s="137"/>
      <c r="Z2296" s="137"/>
      <c r="AA2296" s="137"/>
      <c r="AB2296" s="137"/>
    </row>
    <row r="2297" s="139" customFormat="1" spans="1:28">
      <c r="A2297" s="137"/>
      <c r="B2297" s="137"/>
      <c r="C2297" s="137"/>
      <c r="D2297" s="137"/>
      <c r="E2297" s="137"/>
      <c r="F2297" s="137"/>
      <c r="G2297" s="137"/>
      <c r="H2297" s="137"/>
      <c r="I2297" s="137"/>
      <c r="J2297" s="137"/>
      <c r="K2297" s="137"/>
      <c r="L2297" s="137"/>
      <c r="M2297" s="137"/>
      <c r="N2297" s="137"/>
      <c r="O2297" s="137"/>
      <c r="P2297" s="137"/>
      <c r="Q2297" s="137"/>
      <c r="R2297" s="137"/>
      <c r="S2297" s="137"/>
      <c r="T2297" s="137"/>
      <c r="U2297" s="137"/>
      <c r="V2297" s="137"/>
      <c r="W2297" s="137"/>
      <c r="X2297" s="137"/>
      <c r="Y2297" s="137"/>
      <c r="Z2297" s="137"/>
      <c r="AA2297" s="137"/>
      <c r="AB2297" s="137"/>
    </row>
    <row r="2298" s="139" customFormat="1" spans="1:28">
      <c r="A2298" s="137"/>
      <c r="B2298" s="137"/>
      <c r="C2298" s="137"/>
      <c r="D2298" s="137"/>
      <c r="E2298" s="137"/>
      <c r="F2298" s="137"/>
      <c r="G2298" s="137"/>
      <c r="H2298" s="137"/>
      <c r="I2298" s="137"/>
      <c r="J2298" s="137"/>
      <c r="K2298" s="137"/>
      <c r="L2298" s="137"/>
      <c r="M2298" s="137"/>
      <c r="N2298" s="137"/>
      <c r="O2298" s="137"/>
      <c r="P2298" s="137"/>
      <c r="Q2298" s="137"/>
      <c r="R2298" s="137"/>
      <c r="S2298" s="137"/>
      <c r="T2298" s="137"/>
      <c r="U2298" s="137"/>
      <c r="V2298" s="137"/>
      <c r="W2298" s="137"/>
      <c r="X2298" s="137"/>
      <c r="Y2298" s="137"/>
      <c r="Z2298" s="137"/>
      <c r="AA2298" s="137"/>
      <c r="AB2298" s="137"/>
    </row>
    <row r="2299" s="139" customFormat="1" spans="1:28">
      <c r="A2299" s="137"/>
      <c r="B2299" s="137"/>
      <c r="C2299" s="137"/>
      <c r="D2299" s="137"/>
      <c r="E2299" s="137"/>
      <c r="F2299" s="137"/>
      <c r="G2299" s="137"/>
      <c r="H2299" s="137"/>
      <c r="I2299" s="137"/>
      <c r="J2299" s="137"/>
      <c r="K2299" s="137"/>
      <c r="L2299" s="137"/>
      <c r="M2299" s="137"/>
      <c r="N2299" s="137"/>
      <c r="O2299" s="137"/>
      <c r="P2299" s="137"/>
      <c r="Q2299" s="137"/>
      <c r="R2299" s="137"/>
      <c r="S2299" s="137"/>
      <c r="T2299" s="137"/>
      <c r="U2299" s="137"/>
      <c r="V2299" s="137"/>
      <c r="W2299" s="137"/>
      <c r="X2299" s="137"/>
      <c r="Y2299" s="137"/>
      <c r="Z2299" s="137"/>
      <c r="AA2299" s="137"/>
      <c r="AB2299" s="137"/>
    </row>
    <row r="2300" s="139" customFormat="1" spans="1:28">
      <c r="A2300" s="137"/>
      <c r="B2300" s="137"/>
      <c r="C2300" s="137"/>
      <c r="D2300" s="137"/>
      <c r="E2300" s="137"/>
      <c r="F2300" s="137"/>
      <c r="G2300" s="137"/>
      <c r="H2300" s="137"/>
      <c r="I2300" s="137"/>
      <c r="J2300" s="137"/>
      <c r="K2300" s="137"/>
      <c r="L2300" s="137"/>
      <c r="M2300" s="137"/>
      <c r="N2300" s="137"/>
      <c r="O2300" s="137"/>
      <c r="P2300" s="137"/>
      <c r="Q2300" s="137"/>
      <c r="R2300" s="137"/>
      <c r="S2300" s="137"/>
      <c r="T2300" s="137"/>
      <c r="U2300" s="137"/>
      <c r="V2300" s="137"/>
      <c r="W2300" s="137"/>
      <c r="X2300" s="137"/>
      <c r="Y2300" s="137"/>
      <c r="Z2300" s="137"/>
      <c r="AA2300" s="137"/>
      <c r="AB2300" s="137"/>
    </row>
    <row r="2301" s="139" customFormat="1" spans="1:28">
      <c r="A2301" s="137"/>
      <c r="B2301" s="137"/>
      <c r="C2301" s="137"/>
      <c r="D2301" s="137"/>
      <c r="E2301" s="137"/>
      <c r="F2301" s="137"/>
      <c r="G2301" s="137"/>
      <c r="H2301" s="137"/>
      <c r="I2301" s="137"/>
      <c r="J2301" s="137"/>
      <c r="K2301" s="137"/>
      <c r="L2301" s="137"/>
      <c r="M2301" s="137"/>
      <c r="N2301" s="137"/>
      <c r="O2301" s="137"/>
      <c r="P2301" s="137"/>
      <c r="Q2301" s="137"/>
      <c r="R2301" s="137"/>
      <c r="S2301" s="137"/>
      <c r="T2301" s="137"/>
      <c r="U2301" s="137"/>
      <c r="V2301" s="137"/>
      <c r="W2301" s="137"/>
      <c r="X2301" s="137"/>
      <c r="Y2301" s="137"/>
      <c r="Z2301" s="137"/>
      <c r="AA2301" s="137"/>
      <c r="AB2301" s="137"/>
    </row>
    <row r="2302" s="139" customFormat="1" spans="1:28">
      <c r="A2302" s="137"/>
      <c r="B2302" s="137"/>
      <c r="C2302" s="137"/>
      <c r="D2302" s="137"/>
      <c r="E2302" s="137"/>
      <c r="F2302" s="137"/>
      <c r="G2302" s="137"/>
      <c r="H2302" s="137"/>
      <c r="I2302" s="137"/>
      <c r="J2302" s="137"/>
      <c r="K2302" s="137"/>
      <c r="L2302" s="137"/>
      <c r="M2302" s="137"/>
      <c r="N2302" s="137"/>
      <c r="O2302" s="137"/>
      <c r="P2302" s="137"/>
      <c r="Q2302" s="137"/>
      <c r="R2302" s="137"/>
      <c r="S2302" s="137"/>
      <c r="T2302" s="137"/>
      <c r="U2302" s="137"/>
      <c r="V2302" s="137"/>
      <c r="W2302" s="137"/>
      <c r="X2302" s="137"/>
      <c r="Y2302" s="137"/>
      <c r="Z2302" s="137"/>
      <c r="AA2302" s="137"/>
      <c r="AB2302" s="137"/>
    </row>
    <row r="2303" s="139" customFormat="1" spans="1:28">
      <c r="A2303" s="137"/>
      <c r="B2303" s="137"/>
      <c r="C2303" s="137"/>
      <c r="D2303" s="137"/>
      <c r="E2303" s="137"/>
      <c r="F2303" s="137"/>
      <c r="G2303" s="137"/>
      <c r="H2303" s="137"/>
      <c r="I2303" s="137"/>
      <c r="J2303" s="137"/>
      <c r="K2303" s="137"/>
      <c r="L2303" s="137"/>
      <c r="M2303" s="137"/>
      <c r="N2303" s="137"/>
      <c r="O2303" s="137"/>
      <c r="P2303" s="137"/>
      <c r="Q2303" s="137"/>
      <c r="R2303" s="137"/>
      <c r="S2303" s="137"/>
      <c r="T2303" s="137"/>
      <c r="U2303" s="137"/>
      <c r="V2303" s="137"/>
      <c r="W2303" s="137"/>
      <c r="X2303" s="137"/>
      <c r="Y2303" s="137"/>
      <c r="Z2303" s="137"/>
      <c r="AA2303" s="137"/>
      <c r="AB2303" s="137"/>
    </row>
    <row r="2304" s="139" customFormat="1" spans="1:28">
      <c r="A2304" s="137"/>
      <c r="B2304" s="137"/>
      <c r="C2304" s="137"/>
      <c r="D2304" s="137"/>
      <c r="E2304" s="137"/>
      <c r="F2304" s="137"/>
      <c r="G2304" s="137"/>
      <c r="H2304" s="137"/>
      <c r="I2304" s="137"/>
      <c r="J2304" s="137"/>
      <c r="K2304" s="137"/>
      <c r="L2304" s="137"/>
      <c r="M2304" s="137"/>
      <c r="N2304" s="137"/>
      <c r="O2304" s="137"/>
      <c r="P2304" s="137"/>
      <c r="Q2304" s="137"/>
      <c r="R2304" s="137"/>
      <c r="S2304" s="137"/>
      <c r="T2304" s="137"/>
      <c r="U2304" s="137"/>
      <c r="V2304" s="137"/>
      <c r="W2304" s="137"/>
      <c r="X2304" s="137"/>
      <c r="Y2304" s="137"/>
      <c r="Z2304" s="137"/>
      <c r="AA2304" s="137"/>
      <c r="AB2304" s="137"/>
    </row>
    <row r="2305" s="139" customFormat="1" spans="1:28">
      <c r="A2305" s="137"/>
      <c r="B2305" s="137"/>
      <c r="C2305" s="137"/>
      <c r="D2305" s="137"/>
      <c r="E2305" s="137"/>
      <c r="F2305" s="137"/>
      <c r="G2305" s="137"/>
      <c r="H2305" s="137"/>
      <c r="I2305" s="137"/>
      <c r="J2305" s="137"/>
      <c r="K2305" s="137"/>
      <c r="L2305" s="137"/>
      <c r="M2305" s="137"/>
      <c r="N2305" s="137"/>
      <c r="O2305" s="137"/>
      <c r="P2305" s="137"/>
      <c r="Q2305" s="137"/>
      <c r="R2305" s="137"/>
      <c r="S2305" s="137"/>
      <c r="T2305" s="137"/>
      <c r="U2305" s="137"/>
      <c r="V2305" s="137"/>
      <c r="W2305" s="137"/>
      <c r="X2305" s="137"/>
      <c r="Y2305" s="137"/>
      <c r="Z2305" s="137"/>
      <c r="AA2305" s="137"/>
      <c r="AB2305" s="137"/>
    </row>
    <row r="2306" s="139" customFormat="1" spans="1:28">
      <c r="A2306" s="137"/>
      <c r="B2306" s="137"/>
      <c r="C2306" s="137"/>
      <c r="D2306" s="137"/>
      <c r="E2306" s="137"/>
      <c r="F2306" s="137"/>
      <c r="G2306" s="137"/>
      <c r="H2306" s="137"/>
      <c r="I2306" s="137"/>
      <c r="J2306" s="137"/>
      <c r="K2306" s="137"/>
      <c r="L2306" s="137"/>
      <c r="M2306" s="137"/>
      <c r="N2306" s="137"/>
      <c r="O2306" s="137"/>
      <c r="P2306" s="137"/>
      <c r="Q2306" s="137"/>
      <c r="R2306" s="137"/>
      <c r="S2306" s="137"/>
      <c r="T2306" s="137"/>
      <c r="U2306" s="137"/>
      <c r="V2306" s="137"/>
      <c r="W2306" s="137"/>
      <c r="X2306" s="137"/>
      <c r="Y2306" s="137"/>
      <c r="Z2306" s="137"/>
      <c r="AA2306" s="137"/>
      <c r="AB2306" s="137"/>
    </row>
    <row r="2307" s="139" customFormat="1" spans="1:28">
      <c r="A2307" s="137"/>
      <c r="B2307" s="137"/>
      <c r="C2307" s="137"/>
      <c r="D2307" s="137"/>
      <c r="E2307" s="137"/>
      <c r="F2307" s="137"/>
      <c r="G2307" s="137"/>
      <c r="H2307" s="137"/>
      <c r="I2307" s="137"/>
      <c r="J2307" s="137"/>
      <c r="K2307" s="137"/>
      <c r="L2307" s="137"/>
      <c r="M2307" s="137"/>
      <c r="N2307" s="137"/>
      <c r="O2307" s="137"/>
      <c r="P2307" s="137"/>
      <c r="Q2307" s="137"/>
      <c r="R2307" s="137"/>
      <c r="S2307" s="137"/>
      <c r="T2307" s="137"/>
      <c r="U2307" s="137"/>
      <c r="V2307" s="137"/>
      <c r="W2307" s="137"/>
      <c r="X2307" s="137"/>
      <c r="Y2307" s="137"/>
      <c r="Z2307" s="137"/>
      <c r="AA2307" s="137"/>
      <c r="AB2307" s="137"/>
    </row>
    <row r="2308" s="139" customFormat="1" spans="1:28">
      <c r="A2308" s="137"/>
      <c r="B2308" s="137"/>
      <c r="C2308" s="137"/>
      <c r="D2308" s="137"/>
      <c r="E2308" s="137"/>
      <c r="F2308" s="137"/>
      <c r="G2308" s="137"/>
      <c r="H2308" s="137"/>
      <c r="I2308" s="137"/>
      <c r="J2308" s="137"/>
      <c r="K2308" s="137"/>
      <c r="L2308" s="137"/>
      <c r="M2308" s="137"/>
      <c r="N2308" s="137"/>
      <c r="O2308" s="137"/>
      <c r="P2308" s="137"/>
      <c r="Q2308" s="137"/>
      <c r="R2308" s="137"/>
      <c r="S2308" s="137"/>
      <c r="T2308" s="137"/>
      <c r="U2308" s="137"/>
      <c r="V2308" s="137"/>
      <c r="W2308" s="137"/>
      <c r="X2308" s="137"/>
      <c r="Y2308" s="137"/>
      <c r="Z2308" s="137"/>
      <c r="AA2308" s="137"/>
      <c r="AB2308" s="137"/>
    </row>
    <row r="2309" s="139" customFormat="1" spans="1:28">
      <c r="A2309" s="137"/>
      <c r="B2309" s="137"/>
      <c r="C2309" s="137"/>
      <c r="D2309" s="137"/>
      <c r="E2309" s="137"/>
      <c r="F2309" s="137"/>
      <c r="G2309" s="137"/>
      <c r="H2309" s="137"/>
      <c r="I2309" s="137"/>
      <c r="J2309" s="137"/>
      <c r="K2309" s="137"/>
      <c r="L2309" s="137"/>
      <c r="M2309" s="137"/>
      <c r="N2309" s="137"/>
      <c r="O2309" s="137"/>
      <c r="P2309" s="137"/>
      <c r="Q2309" s="137"/>
      <c r="R2309" s="137"/>
      <c r="S2309" s="137"/>
      <c r="T2309" s="137"/>
      <c r="U2309" s="137"/>
      <c r="V2309" s="137"/>
      <c r="W2309" s="137"/>
      <c r="X2309" s="137"/>
      <c r="Y2309" s="137"/>
      <c r="Z2309" s="137"/>
      <c r="AA2309" s="137"/>
      <c r="AB2309" s="137"/>
    </row>
    <row r="2310" s="139" customFormat="1" spans="1:28">
      <c r="A2310" s="137"/>
      <c r="B2310" s="137"/>
      <c r="C2310" s="137"/>
      <c r="D2310" s="137"/>
      <c r="E2310" s="137"/>
      <c r="F2310" s="137"/>
      <c r="G2310" s="137"/>
      <c r="H2310" s="137"/>
      <c r="I2310" s="137"/>
      <c r="J2310" s="137"/>
      <c r="K2310" s="137"/>
      <c r="L2310" s="137"/>
      <c r="M2310" s="137"/>
      <c r="N2310" s="137"/>
      <c r="O2310" s="137"/>
      <c r="P2310" s="137"/>
      <c r="Q2310" s="137"/>
      <c r="R2310" s="137"/>
      <c r="S2310" s="137"/>
      <c r="T2310" s="137"/>
      <c r="U2310" s="137"/>
      <c r="V2310" s="137"/>
      <c r="W2310" s="137"/>
      <c r="X2310" s="137"/>
      <c r="Y2310" s="137"/>
      <c r="Z2310" s="137"/>
      <c r="AA2310" s="137"/>
      <c r="AB2310" s="137"/>
    </row>
    <row r="2311" s="139" customFormat="1" spans="1:28">
      <c r="A2311" s="137"/>
      <c r="B2311" s="137"/>
      <c r="C2311" s="137"/>
      <c r="D2311" s="137"/>
      <c r="E2311" s="137"/>
      <c r="F2311" s="137"/>
      <c r="G2311" s="137"/>
      <c r="H2311" s="137"/>
      <c r="I2311" s="137"/>
      <c r="J2311" s="137"/>
      <c r="K2311" s="137"/>
      <c r="L2311" s="137"/>
      <c r="M2311" s="137"/>
      <c r="N2311" s="137"/>
      <c r="O2311" s="137"/>
      <c r="P2311" s="137"/>
      <c r="Q2311" s="137"/>
      <c r="R2311" s="137"/>
      <c r="S2311" s="137"/>
      <c r="T2311" s="137"/>
      <c r="U2311" s="137"/>
      <c r="V2311" s="137"/>
      <c r="W2311" s="137"/>
      <c r="X2311" s="137"/>
      <c r="Y2311" s="137"/>
      <c r="Z2311" s="137"/>
      <c r="AA2311" s="137"/>
      <c r="AB2311" s="137"/>
    </row>
    <row r="2312" s="139" customFormat="1" spans="1:28">
      <c r="A2312" s="137"/>
      <c r="B2312" s="137"/>
      <c r="C2312" s="137"/>
      <c r="D2312" s="137"/>
      <c r="E2312" s="137"/>
      <c r="F2312" s="137"/>
      <c r="G2312" s="137"/>
      <c r="H2312" s="137"/>
      <c r="I2312" s="137"/>
      <c r="J2312" s="137"/>
      <c r="K2312" s="137"/>
      <c r="L2312" s="137"/>
      <c r="M2312" s="137"/>
      <c r="N2312" s="137"/>
      <c r="O2312" s="137"/>
      <c r="P2312" s="137"/>
      <c r="Q2312" s="137"/>
      <c r="R2312" s="137"/>
      <c r="S2312" s="137"/>
      <c r="T2312" s="137"/>
      <c r="U2312" s="137"/>
      <c r="V2312" s="137"/>
      <c r="W2312" s="137"/>
      <c r="X2312" s="137"/>
      <c r="Y2312" s="137"/>
      <c r="Z2312" s="137"/>
      <c r="AA2312" s="137"/>
      <c r="AB2312" s="137"/>
    </row>
    <row r="2313" s="139" customFormat="1" spans="1:28">
      <c r="A2313" s="137"/>
      <c r="B2313" s="137"/>
      <c r="C2313" s="137"/>
      <c r="D2313" s="137"/>
      <c r="E2313" s="137"/>
      <c r="F2313" s="137"/>
      <c r="G2313" s="137"/>
      <c r="H2313" s="137"/>
      <c r="I2313" s="137"/>
      <c r="J2313" s="137"/>
      <c r="K2313" s="137"/>
      <c r="L2313" s="137"/>
      <c r="M2313" s="137"/>
      <c r="N2313" s="137"/>
      <c r="O2313" s="137"/>
      <c r="P2313" s="137"/>
      <c r="Q2313" s="137"/>
      <c r="R2313" s="137"/>
      <c r="S2313" s="137"/>
      <c r="T2313" s="137"/>
      <c r="U2313" s="137"/>
      <c r="V2313" s="137"/>
      <c r="W2313" s="137"/>
      <c r="X2313" s="137"/>
      <c r="Y2313" s="137"/>
      <c r="Z2313" s="137"/>
      <c r="AA2313" s="137"/>
      <c r="AB2313" s="137"/>
    </row>
    <row r="2314" s="139" customFormat="1" spans="1:28">
      <c r="A2314" s="137"/>
      <c r="B2314" s="137"/>
      <c r="C2314" s="137"/>
      <c r="D2314" s="137"/>
      <c r="E2314" s="137"/>
      <c r="F2314" s="137"/>
      <c r="G2314" s="137"/>
      <c r="H2314" s="137"/>
      <c r="I2314" s="137"/>
      <c r="J2314" s="137"/>
      <c r="K2314" s="137"/>
      <c r="L2314" s="137"/>
      <c r="M2314" s="137"/>
      <c r="N2314" s="137"/>
      <c r="O2314" s="137"/>
      <c r="P2314" s="137"/>
      <c r="Q2314" s="137"/>
      <c r="R2314" s="137"/>
      <c r="S2314" s="137"/>
      <c r="T2314" s="137"/>
      <c r="U2314" s="137"/>
      <c r="V2314" s="137"/>
      <c r="W2314" s="137"/>
      <c r="X2314" s="137"/>
      <c r="Y2314" s="137"/>
      <c r="Z2314" s="137"/>
      <c r="AA2314" s="137"/>
      <c r="AB2314" s="137"/>
    </row>
    <row r="2315" s="139" customFormat="1" spans="1:28">
      <c r="A2315" s="137"/>
      <c r="B2315" s="137"/>
      <c r="C2315" s="137"/>
      <c r="D2315" s="137"/>
      <c r="E2315" s="137"/>
      <c r="F2315" s="137"/>
      <c r="G2315" s="137"/>
      <c r="H2315" s="137"/>
      <c r="I2315" s="137"/>
      <c r="J2315" s="137"/>
      <c r="K2315" s="137"/>
      <c r="L2315" s="137"/>
      <c r="M2315" s="137"/>
      <c r="N2315" s="137"/>
      <c r="O2315" s="137"/>
      <c r="P2315" s="137"/>
      <c r="Q2315" s="137"/>
      <c r="R2315" s="137"/>
      <c r="S2315" s="137"/>
      <c r="T2315" s="137"/>
      <c r="U2315" s="137"/>
      <c r="V2315" s="137"/>
      <c r="W2315" s="137"/>
      <c r="X2315" s="137"/>
      <c r="Y2315" s="137"/>
      <c r="Z2315" s="137"/>
      <c r="AA2315" s="137"/>
      <c r="AB2315" s="137"/>
    </row>
    <row r="2316" s="139" customFormat="1" spans="1:28">
      <c r="A2316" s="137"/>
      <c r="B2316" s="137"/>
      <c r="C2316" s="137"/>
      <c r="D2316" s="137"/>
      <c r="E2316" s="137"/>
      <c r="F2316" s="137"/>
      <c r="G2316" s="137"/>
      <c r="H2316" s="137"/>
      <c r="I2316" s="137"/>
      <c r="J2316" s="137"/>
      <c r="K2316" s="137"/>
      <c r="L2316" s="137"/>
      <c r="M2316" s="137"/>
      <c r="N2316" s="137"/>
      <c r="O2316" s="137"/>
      <c r="P2316" s="137"/>
      <c r="Q2316" s="137"/>
      <c r="R2316" s="137"/>
      <c r="S2316" s="137"/>
      <c r="T2316" s="137"/>
      <c r="U2316" s="137"/>
      <c r="V2316" s="137"/>
      <c r="W2316" s="137"/>
      <c r="X2316" s="137"/>
      <c r="Y2316" s="137"/>
      <c r="Z2316" s="137"/>
      <c r="AA2316" s="137"/>
      <c r="AB2316" s="137"/>
    </row>
    <row r="2317" s="139" customFormat="1" spans="1:28">
      <c r="A2317" s="137"/>
      <c r="B2317" s="137"/>
      <c r="C2317" s="137"/>
      <c r="D2317" s="137"/>
      <c r="E2317" s="137"/>
      <c r="F2317" s="137"/>
      <c r="G2317" s="137"/>
      <c r="H2317" s="137"/>
      <c r="I2317" s="137"/>
      <c r="J2317" s="137"/>
      <c r="K2317" s="137"/>
      <c r="L2317" s="137"/>
      <c r="M2317" s="137"/>
      <c r="N2317" s="137"/>
      <c r="O2317" s="137"/>
      <c r="P2317" s="137"/>
      <c r="Q2317" s="137"/>
      <c r="R2317" s="137"/>
      <c r="S2317" s="137"/>
      <c r="T2317" s="137"/>
      <c r="U2317" s="137"/>
      <c r="V2317" s="137"/>
      <c r="W2317" s="137"/>
      <c r="X2317" s="137"/>
      <c r="Y2317" s="137"/>
      <c r="Z2317" s="137"/>
      <c r="AA2317" s="137"/>
      <c r="AB2317" s="137"/>
    </row>
    <row r="2318" s="139" customFormat="1" spans="1:28">
      <c r="A2318" s="137"/>
      <c r="B2318" s="137"/>
      <c r="C2318" s="137"/>
      <c r="D2318" s="137"/>
      <c r="E2318" s="137"/>
      <c r="F2318" s="137"/>
      <c r="G2318" s="137"/>
      <c r="H2318" s="137"/>
      <c r="I2318" s="137"/>
      <c r="J2318" s="137"/>
      <c r="K2318" s="137"/>
      <c r="L2318" s="137"/>
      <c r="M2318" s="137"/>
      <c r="N2318" s="137"/>
      <c r="O2318" s="137"/>
      <c r="P2318" s="137"/>
      <c r="Q2318" s="137"/>
      <c r="R2318" s="137"/>
      <c r="S2318" s="137"/>
      <c r="T2318" s="137"/>
      <c r="U2318" s="137"/>
      <c r="V2318" s="137"/>
      <c r="W2318" s="137"/>
      <c r="X2318" s="137"/>
      <c r="Y2318" s="137"/>
      <c r="Z2318" s="137"/>
      <c r="AA2318" s="137"/>
      <c r="AB2318" s="137"/>
    </row>
    <row r="2319" s="139" customFormat="1" spans="1:28">
      <c r="A2319" s="137"/>
      <c r="B2319" s="137"/>
      <c r="C2319" s="137"/>
      <c r="D2319" s="137"/>
      <c r="E2319" s="137"/>
      <c r="F2319" s="137"/>
      <c r="G2319" s="137"/>
      <c r="H2319" s="137"/>
      <c r="I2319" s="137"/>
      <c r="J2319" s="137"/>
      <c r="K2319" s="137"/>
      <c r="L2319" s="137"/>
      <c r="M2319" s="137"/>
      <c r="N2319" s="137"/>
      <c r="O2319" s="137"/>
      <c r="P2319" s="137"/>
      <c r="Q2319" s="137"/>
      <c r="R2319" s="137"/>
      <c r="S2319" s="137"/>
      <c r="T2319" s="137"/>
      <c r="U2319" s="137"/>
      <c r="V2319" s="137"/>
      <c r="W2319" s="137"/>
      <c r="X2319" s="137"/>
      <c r="Y2319" s="137"/>
      <c r="Z2319" s="137"/>
      <c r="AA2319" s="137"/>
      <c r="AB2319" s="137"/>
    </row>
    <row r="2320" s="139" customFormat="1" spans="1:28">
      <c r="A2320" s="137"/>
      <c r="B2320" s="137"/>
      <c r="C2320" s="137"/>
      <c r="D2320" s="137"/>
      <c r="E2320" s="137"/>
      <c r="F2320" s="137"/>
      <c r="G2320" s="137"/>
      <c r="H2320" s="137"/>
      <c r="I2320" s="137"/>
      <c r="J2320" s="137"/>
      <c r="K2320" s="137"/>
      <c r="L2320" s="137"/>
      <c r="M2320" s="137"/>
      <c r="N2320" s="137"/>
      <c r="O2320" s="137"/>
      <c r="P2320" s="137"/>
      <c r="Q2320" s="137"/>
      <c r="R2320" s="137"/>
      <c r="S2320" s="137"/>
      <c r="T2320" s="137"/>
      <c r="U2320" s="137"/>
      <c r="V2320" s="137"/>
      <c r="W2320" s="137"/>
      <c r="X2320" s="137"/>
      <c r="Y2320" s="137"/>
      <c r="Z2320" s="137"/>
      <c r="AA2320" s="137"/>
      <c r="AB2320" s="137"/>
    </row>
    <row r="2321" s="139" customFormat="1" spans="1:28">
      <c r="A2321" s="137"/>
      <c r="B2321" s="137"/>
      <c r="C2321" s="137"/>
      <c r="D2321" s="137"/>
      <c r="E2321" s="137"/>
      <c r="F2321" s="137"/>
      <c r="G2321" s="137"/>
      <c r="H2321" s="137"/>
      <c r="I2321" s="137"/>
      <c r="J2321" s="137"/>
      <c r="K2321" s="137"/>
      <c r="L2321" s="137"/>
      <c r="M2321" s="137"/>
      <c r="N2321" s="137"/>
      <c r="O2321" s="137"/>
      <c r="P2321" s="137"/>
      <c r="Q2321" s="137"/>
      <c r="R2321" s="137"/>
      <c r="S2321" s="137"/>
      <c r="T2321" s="137"/>
      <c r="U2321" s="137"/>
      <c r="V2321" s="137"/>
      <c r="W2321" s="137"/>
      <c r="X2321" s="137"/>
      <c r="Y2321" s="137"/>
      <c r="Z2321" s="137"/>
      <c r="AA2321" s="137"/>
      <c r="AB2321" s="137"/>
    </row>
    <row r="2322" s="139" customFormat="1" spans="1:28">
      <c r="A2322" s="137"/>
      <c r="B2322" s="137"/>
      <c r="C2322" s="137"/>
      <c r="D2322" s="137"/>
      <c r="E2322" s="137"/>
      <c r="F2322" s="137"/>
      <c r="G2322" s="137"/>
      <c r="H2322" s="137"/>
      <c r="I2322" s="137"/>
      <c r="J2322" s="137"/>
      <c r="K2322" s="137"/>
      <c r="L2322" s="137"/>
      <c r="M2322" s="137"/>
      <c r="N2322" s="137"/>
      <c r="O2322" s="137"/>
      <c r="P2322" s="137"/>
      <c r="Q2322" s="137"/>
      <c r="R2322" s="137"/>
      <c r="S2322" s="137"/>
      <c r="T2322" s="137"/>
      <c r="U2322" s="137"/>
      <c r="V2322" s="137"/>
      <c r="W2322" s="137"/>
      <c r="X2322" s="137"/>
      <c r="Y2322" s="137"/>
      <c r="Z2322" s="137"/>
      <c r="AA2322" s="137"/>
      <c r="AB2322" s="137"/>
    </row>
    <row r="2323" s="139" customFormat="1" spans="1:28">
      <c r="A2323" s="137"/>
      <c r="B2323" s="137"/>
      <c r="C2323" s="137"/>
      <c r="D2323" s="137"/>
      <c r="E2323" s="137"/>
      <c r="F2323" s="137"/>
      <c r="G2323" s="137"/>
      <c r="H2323" s="137"/>
      <c r="I2323" s="137"/>
      <c r="J2323" s="137"/>
      <c r="K2323" s="137"/>
      <c r="L2323" s="137"/>
      <c r="M2323" s="137"/>
      <c r="N2323" s="137"/>
      <c r="O2323" s="137"/>
      <c r="P2323" s="137"/>
      <c r="Q2323" s="137"/>
      <c r="R2323" s="137"/>
      <c r="S2323" s="137"/>
      <c r="T2323" s="137"/>
      <c r="U2323" s="137"/>
      <c r="V2323" s="137"/>
      <c r="W2323" s="137"/>
      <c r="X2323" s="137"/>
      <c r="Y2323" s="137"/>
      <c r="Z2323" s="137"/>
      <c r="AA2323" s="137"/>
      <c r="AB2323" s="137"/>
    </row>
    <row r="2324" s="139" customFormat="1" spans="1:28">
      <c r="A2324" s="137"/>
      <c r="B2324" s="137"/>
      <c r="C2324" s="137"/>
      <c r="D2324" s="137"/>
      <c r="E2324" s="137"/>
      <c r="F2324" s="137"/>
      <c r="G2324" s="137"/>
      <c r="H2324" s="137"/>
      <c r="I2324" s="137"/>
      <c r="J2324" s="137"/>
      <c r="K2324" s="137"/>
      <c r="L2324" s="137"/>
      <c r="M2324" s="137"/>
      <c r="N2324" s="137"/>
      <c r="O2324" s="137"/>
      <c r="P2324" s="137"/>
      <c r="Q2324" s="137"/>
      <c r="R2324" s="137"/>
      <c r="S2324" s="137"/>
      <c r="T2324" s="137"/>
      <c r="U2324" s="137"/>
      <c r="V2324" s="137"/>
      <c r="W2324" s="137"/>
      <c r="X2324" s="137"/>
      <c r="Y2324" s="137"/>
      <c r="Z2324" s="137"/>
      <c r="AA2324" s="137"/>
      <c r="AB2324" s="137"/>
    </row>
    <row r="2325" s="139" customFormat="1" spans="1:28">
      <c r="A2325" s="137"/>
      <c r="B2325" s="137"/>
      <c r="C2325" s="137"/>
      <c r="D2325" s="137"/>
      <c r="E2325" s="137"/>
      <c r="F2325" s="137"/>
      <c r="G2325" s="137"/>
      <c r="H2325" s="137"/>
      <c r="I2325" s="137"/>
      <c r="J2325" s="137"/>
      <c r="K2325" s="137"/>
      <c r="L2325" s="137"/>
      <c r="M2325" s="137"/>
      <c r="N2325" s="137"/>
      <c r="O2325" s="137"/>
      <c r="P2325" s="137"/>
      <c r="Q2325" s="137"/>
      <c r="R2325" s="137"/>
      <c r="S2325" s="137"/>
      <c r="T2325" s="137"/>
      <c r="U2325" s="137"/>
      <c r="V2325" s="137"/>
      <c r="W2325" s="137"/>
      <c r="X2325" s="137"/>
      <c r="Y2325" s="137"/>
      <c r="Z2325" s="137"/>
      <c r="AA2325" s="137"/>
      <c r="AB2325" s="137"/>
    </row>
    <row r="2326" s="139" customFormat="1" spans="1:28">
      <c r="A2326" s="137"/>
      <c r="B2326" s="137"/>
      <c r="C2326" s="137"/>
      <c r="D2326" s="137"/>
      <c r="E2326" s="137"/>
      <c r="F2326" s="137"/>
      <c r="G2326" s="137"/>
      <c r="H2326" s="137"/>
      <c r="I2326" s="137"/>
      <c r="J2326" s="137"/>
      <c r="K2326" s="137"/>
      <c r="L2326" s="137"/>
      <c r="M2326" s="137"/>
      <c r="N2326" s="137"/>
      <c r="O2326" s="137"/>
      <c r="P2326" s="137"/>
      <c r="Q2326" s="137"/>
      <c r="R2326" s="137"/>
      <c r="S2326" s="137"/>
      <c r="T2326" s="137"/>
      <c r="U2326" s="137"/>
      <c r="V2326" s="137"/>
      <c r="W2326" s="137"/>
      <c r="X2326" s="137"/>
      <c r="Y2326" s="137"/>
      <c r="Z2326" s="137"/>
      <c r="AA2326" s="137"/>
      <c r="AB2326" s="137"/>
    </row>
    <row r="2327" s="139" customFormat="1" spans="1:28">
      <c r="A2327" s="137"/>
      <c r="B2327" s="137"/>
      <c r="C2327" s="137"/>
      <c r="D2327" s="137"/>
      <c r="E2327" s="137"/>
      <c r="F2327" s="137"/>
      <c r="G2327" s="137"/>
      <c r="H2327" s="137"/>
      <c r="I2327" s="137"/>
      <c r="J2327" s="137"/>
      <c r="K2327" s="137"/>
      <c r="L2327" s="137"/>
      <c r="M2327" s="137"/>
      <c r="N2327" s="137"/>
      <c r="O2327" s="137"/>
      <c r="P2327" s="137"/>
      <c r="Q2327" s="137"/>
      <c r="R2327" s="137"/>
      <c r="S2327" s="137"/>
      <c r="T2327" s="137"/>
      <c r="U2327" s="137"/>
      <c r="V2327" s="137"/>
      <c r="W2327" s="137"/>
      <c r="X2327" s="137"/>
      <c r="Y2327" s="137"/>
      <c r="Z2327" s="137"/>
      <c r="AA2327" s="137"/>
      <c r="AB2327" s="137"/>
    </row>
    <row r="2328" s="139" customFormat="1" spans="1:28">
      <c r="A2328" s="137"/>
      <c r="B2328" s="137"/>
      <c r="C2328" s="137"/>
      <c r="D2328" s="137"/>
      <c r="E2328" s="137"/>
      <c r="F2328" s="137"/>
      <c r="G2328" s="137"/>
      <c r="H2328" s="137"/>
      <c r="I2328" s="137"/>
      <c r="J2328" s="137"/>
      <c r="K2328" s="137"/>
      <c r="L2328" s="137"/>
      <c r="M2328" s="137"/>
      <c r="N2328" s="137"/>
      <c r="O2328" s="137"/>
      <c r="P2328" s="137"/>
      <c r="Q2328" s="137"/>
      <c r="R2328" s="137"/>
      <c r="S2328" s="137"/>
      <c r="T2328" s="137"/>
      <c r="U2328" s="137"/>
      <c r="V2328" s="137"/>
      <c r="W2328" s="137"/>
      <c r="X2328" s="137"/>
      <c r="Y2328" s="137"/>
      <c r="Z2328" s="137"/>
      <c r="AA2328" s="137"/>
      <c r="AB2328" s="137"/>
    </row>
    <row r="2329" s="139" customFormat="1" spans="1:28">
      <c r="A2329" s="137"/>
      <c r="B2329" s="137"/>
      <c r="C2329" s="137"/>
      <c r="D2329" s="137"/>
      <c r="E2329" s="137"/>
      <c r="F2329" s="137"/>
      <c r="G2329" s="137"/>
      <c r="H2329" s="137"/>
      <c r="I2329" s="137"/>
      <c r="J2329" s="137"/>
      <c r="K2329" s="137"/>
      <c r="L2329" s="137"/>
      <c r="M2329" s="137"/>
      <c r="N2329" s="137"/>
      <c r="O2329" s="137"/>
      <c r="P2329" s="137"/>
      <c r="Q2329" s="137"/>
      <c r="R2329" s="137"/>
      <c r="S2329" s="137"/>
      <c r="T2329" s="137"/>
      <c r="U2329" s="137"/>
      <c r="V2329" s="137"/>
      <c r="W2329" s="137"/>
      <c r="X2329" s="137"/>
      <c r="Y2329" s="137"/>
      <c r="Z2329" s="137"/>
      <c r="AA2329" s="137"/>
      <c r="AB2329" s="137"/>
    </row>
    <row r="2330" s="139" customFormat="1" spans="1:28">
      <c r="A2330" s="137"/>
      <c r="B2330" s="137"/>
      <c r="C2330" s="137"/>
      <c r="D2330" s="137"/>
      <c r="E2330" s="137"/>
      <c r="F2330" s="137"/>
      <c r="G2330" s="137"/>
      <c r="H2330" s="137"/>
      <c r="I2330" s="137"/>
      <c r="J2330" s="137"/>
      <c r="K2330" s="137"/>
      <c r="L2330" s="137"/>
      <c r="M2330" s="137"/>
      <c r="N2330" s="137"/>
      <c r="O2330" s="137"/>
      <c r="P2330" s="137"/>
      <c r="Q2330" s="137"/>
      <c r="R2330" s="137"/>
      <c r="S2330" s="137"/>
      <c r="T2330" s="137"/>
      <c r="U2330" s="137"/>
      <c r="V2330" s="137"/>
      <c r="W2330" s="137"/>
      <c r="X2330" s="137"/>
      <c r="Y2330" s="137"/>
      <c r="Z2330" s="137"/>
      <c r="AA2330" s="137"/>
      <c r="AB2330" s="137"/>
    </row>
    <row r="2331" s="139" customFormat="1" spans="1:28">
      <c r="A2331" s="137"/>
      <c r="B2331" s="137"/>
      <c r="C2331" s="137"/>
      <c r="D2331" s="137"/>
      <c r="E2331" s="137"/>
      <c r="F2331" s="137"/>
      <c r="G2331" s="137"/>
      <c r="H2331" s="137"/>
      <c r="I2331" s="137"/>
      <c r="J2331" s="137"/>
      <c r="K2331" s="137"/>
      <c r="L2331" s="137"/>
      <c r="M2331" s="137"/>
      <c r="N2331" s="137"/>
      <c r="O2331" s="137"/>
      <c r="P2331" s="137"/>
      <c r="Q2331" s="137"/>
      <c r="R2331" s="137"/>
      <c r="S2331" s="137"/>
      <c r="T2331" s="137"/>
      <c r="U2331" s="137"/>
      <c r="V2331" s="137"/>
      <c r="W2331" s="137"/>
      <c r="X2331" s="137"/>
      <c r="Y2331" s="137"/>
      <c r="Z2331" s="137"/>
      <c r="AA2331" s="137"/>
      <c r="AB2331" s="137"/>
    </row>
    <row r="2332" s="139" customFormat="1" spans="1:28">
      <c r="A2332" s="137"/>
      <c r="B2332" s="137"/>
      <c r="C2332" s="137"/>
      <c r="D2332" s="137"/>
      <c r="E2332" s="137"/>
      <c r="F2332" s="137"/>
      <c r="G2332" s="137"/>
      <c r="H2332" s="137"/>
      <c r="I2332" s="137"/>
      <c r="J2332" s="137"/>
      <c r="K2332" s="137"/>
      <c r="L2332" s="137"/>
      <c r="M2332" s="137"/>
      <c r="N2332" s="137"/>
      <c r="O2332" s="137"/>
      <c r="P2332" s="137"/>
      <c r="Q2332" s="137"/>
      <c r="R2332" s="137"/>
      <c r="S2332" s="137"/>
      <c r="T2332" s="137"/>
      <c r="U2332" s="137"/>
      <c r="V2332" s="137"/>
      <c r="W2332" s="137"/>
      <c r="X2332" s="137"/>
      <c r="Y2332" s="137"/>
      <c r="Z2332" s="137"/>
      <c r="AA2332" s="137"/>
      <c r="AB2332" s="137"/>
    </row>
    <row r="2333" s="139" customFormat="1" spans="1:28">
      <c r="A2333" s="137"/>
      <c r="B2333" s="137"/>
      <c r="C2333" s="137"/>
      <c r="D2333" s="137"/>
      <c r="E2333" s="137"/>
      <c r="F2333" s="137"/>
      <c r="G2333" s="137"/>
      <c r="H2333" s="137"/>
      <c r="I2333" s="137"/>
      <c r="J2333" s="137"/>
      <c r="K2333" s="137"/>
      <c r="L2333" s="137"/>
      <c r="M2333" s="137"/>
      <c r="N2333" s="137"/>
      <c r="O2333" s="137"/>
      <c r="P2333" s="137"/>
      <c r="Q2333" s="137"/>
      <c r="R2333" s="137"/>
      <c r="S2333" s="137"/>
      <c r="T2333" s="137"/>
      <c r="U2333" s="137"/>
      <c r="V2333" s="137"/>
      <c r="W2333" s="137"/>
      <c r="X2333" s="137"/>
      <c r="Y2333" s="137"/>
      <c r="Z2333" s="137"/>
      <c r="AA2333" s="137"/>
      <c r="AB2333" s="137"/>
    </row>
    <row r="2334" s="139" customFormat="1" spans="1:28">
      <c r="A2334" s="137"/>
      <c r="B2334" s="137"/>
      <c r="C2334" s="137"/>
      <c r="D2334" s="137"/>
      <c r="E2334" s="137"/>
      <c r="F2334" s="137"/>
      <c r="G2334" s="137"/>
      <c r="H2334" s="137"/>
      <c r="I2334" s="137"/>
      <c r="J2334" s="137"/>
      <c r="K2334" s="137"/>
      <c r="L2334" s="137"/>
      <c r="M2334" s="137"/>
      <c r="N2334" s="137"/>
      <c r="O2334" s="137"/>
      <c r="P2334" s="137"/>
      <c r="Q2334" s="137"/>
      <c r="R2334" s="137"/>
      <c r="S2334" s="137"/>
      <c r="T2334" s="137"/>
      <c r="U2334" s="137"/>
      <c r="V2334" s="137"/>
      <c r="W2334" s="137"/>
      <c r="X2334" s="137"/>
      <c r="Y2334" s="137"/>
      <c r="Z2334" s="137"/>
      <c r="AA2334" s="137"/>
      <c r="AB2334" s="137"/>
    </row>
    <row r="2335" s="139" customFormat="1" spans="1:28">
      <c r="A2335" s="137"/>
      <c r="B2335" s="137"/>
      <c r="C2335" s="137"/>
      <c r="D2335" s="137"/>
      <c r="E2335" s="137"/>
      <c r="F2335" s="137"/>
      <c r="G2335" s="137"/>
      <c r="H2335" s="137"/>
      <c r="I2335" s="137"/>
      <c r="J2335" s="137"/>
      <c r="K2335" s="137"/>
      <c r="L2335" s="137"/>
      <c r="M2335" s="137"/>
      <c r="N2335" s="137"/>
      <c r="O2335" s="137"/>
      <c r="P2335" s="137"/>
      <c r="Q2335" s="137"/>
      <c r="R2335" s="137"/>
      <c r="S2335" s="137"/>
      <c r="T2335" s="137"/>
      <c r="U2335" s="137"/>
      <c r="V2335" s="137"/>
      <c r="W2335" s="137"/>
      <c r="X2335" s="137"/>
      <c r="Y2335" s="137"/>
      <c r="Z2335" s="137"/>
      <c r="AA2335" s="137"/>
      <c r="AB2335" s="137"/>
    </row>
    <row r="2336" s="139" customFormat="1" spans="1:28">
      <c r="A2336" s="137"/>
      <c r="B2336" s="137"/>
      <c r="C2336" s="137"/>
      <c r="D2336" s="137"/>
      <c r="E2336" s="137"/>
      <c r="F2336" s="137"/>
      <c r="G2336" s="137"/>
      <c r="H2336" s="137"/>
      <c r="I2336" s="137"/>
      <c r="J2336" s="137"/>
      <c r="K2336" s="137"/>
      <c r="L2336" s="137"/>
      <c r="M2336" s="137"/>
      <c r="N2336" s="137"/>
      <c r="O2336" s="137"/>
      <c r="P2336" s="137"/>
      <c r="Q2336" s="137"/>
      <c r="R2336" s="137"/>
      <c r="S2336" s="137"/>
      <c r="T2336" s="137"/>
      <c r="U2336" s="137"/>
      <c r="V2336" s="137"/>
      <c r="W2336" s="137"/>
      <c r="X2336" s="137"/>
      <c r="Y2336" s="137"/>
      <c r="Z2336" s="137"/>
      <c r="AA2336" s="137"/>
      <c r="AB2336" s="137"/>
    </row>
    <row r="2337" s="139" customFormat="1" spans="1:28">
      <c r="A2337" s="137"/>
      <c r="B2337" s="137"/>
      <c r="C2337" s="137"/>
      <c r="D2337" s="137"/>
      <c r="E2337" s="137"/>
      <c r="F2337" s="137"/>
      <c r="G2337" s="137"/>
      <c r="H2337" s="137"/>
      <c r="I2337" s="137"/>
      <c r="J2337" s="137"/>
      <c r="K2337" s="137"/>
      <c r="L2337" s="137"/>
      <c r="M2337" s="137"/>
      <c r="N2337" s="137"/>
      <c r="O2337" s="137"/>
      <c r="P2337" s="137"/>
      <c r="Q2337" s="137"/>
      <c r="R2337" s="137"/>
      <c r="S2337" s="137"/>
      <c r="T2337" s="137"/>
      <c r="U2337" s="137"/>
      <c r="V2337" s="137"/>
      <c r="W2337" s="137"/>
      <c r="X2337" s="137"/>
      <c r="Y2337" s="137"/>
      <c r="Z2337" s="137"/>
      <c r="AA2337" s="137"/>
      <c r="AB2337" s="137"/>
    </row>
    <row r="2338" s="139" customFormat="1" spans="1:28">
      <c r="A2338" s="137"/>
      <c r="B2338" s="137"/>
      <c r="C2338" s="137"/>
      <c r="D2338" s="137"/>
      <c r="E2338" s="137"/>
      <c r="F2338" s="137"/>
      <c r="G2338" s="137"/>
      <c r="H2338" s="137"/>
      <c r="I2338" s="137"/>
      <c r="J2338" s="137"/>
      <c r="K2338" s="137"/>
      <c r="L2338" s="137"/>
      <c r="M2338" s="137"/>
      <c r="N2338" s="137"/>
      <c r="O2338" s="137"/>
      <c r="P2338" s="137"/>
      <c r="Q2338" s="137"/>
      <c r="R2338" s="137"/>
      <c r="S2338" s="137"/>
      <c r="T2338" s="137"/>
      <c r="U2338" s="137"/>
      <c r="V2338" s="137"/>
      <c r="W2338" s="137"/>
      <c r="X2338" s="137"/>
      <c r="Y2338" s="137"/>
      <c r="Z2338" s="137"/>
      <c r="AA2338" s="137"/>
      <c r="AB2338" s="137"/>
    </row>
    <row r="2339" s="139" customFormat="1" spans="1:28">
      <c r="A2339" s="137"/>
      <c r="B2339" s="137"/>
      <c r="C2339" s="137"/>
      <c r="D2339" s="137"/>
      <c r="E2339" s="137"/>
      <c r="F2339" s="137"/>
      <c r="G2339" s="137"/>
      <c r="H2339" s="137"/>
      <c r="I2339" s="137"/>
      <c r="J2339" s="137"/>
      <c r="K2339" s="137"/>
      <c r="L2339" s="137"/>
      <c r="M2339" s="137"/>
      <c r="N2339" s="137"/>
      <c r="O2339" s="137"/>
      <c r="P2339" s="137"/>
      <c r="Q2339" s="137"/>
      <c r="R2339" s="137"/>
      <c r="S2339" s="137"/>
      <c r="T2339" s="137"/>
      <c r="U2339" s="137"/>
      <c r="V2339" s="137"/>
      <c r="W2339" s="137"/>
      <c r="X2339" s="137"/>
      <c r="Y2339" s="137"/>
      <c r="Z2339" s="137"/>
      <c r="AA2339" s="137"/>
      <c r="AB2339" s="137"/>
    </row>
    <row r="2340" s="139" customFormat="1" spans="1:28">
      <c r="A2340" s="137"/>
      <c r="B2340" s="137"/>
      <c r="C2340" s="137"/>
      <c r="D2340" s="137"/>
      <c r="E2340" s="137"/>
      <c r="F2340" s="137"/>
      <c r="G2340" s="137"/>
      <c r="H2340" s="137"/>
      <c r="I2340" s="137"/>
      <c r="J2340" s="137"/>
      <c r="K2340" s="137"/>
      <c r="L2340" s="137"/>
      <c r="M2340" s="137"/>
      <c r="N2340" s="137"/>
      <c r="O2340" s="137"/>
      <c r="P2340" s="137"/>
      <c r="Q2340" s="137"/>
      <c r="R2340" s="137"/>
      <c r="S2340" s="137"/>
      <c r="T2340" s="137"/>
      <c r="U2340" s="137"/>
      <c r="V2340" s="137"/>
      <c r="W2340" s="137"/>
      <c r="X2340" s="137"/>
      <c r="Y2340" s="137"/>
      <c r="Z2340" s="137"/>
      <c r="AA2340" s="137"/>
      <c r="AB2340" s="137"/>
    </row>
    <row r="2341" s="139" customFormat="1" spans="1:28">
      <c r="A2341" s="137"/>
      <c r="B2341" s="137"/>
      <c r="C2341" s="137"/>
      <c r="D2341" s="137"/>
      <c r="E2341" s="137"/>
      <c r="F2341" s="137"/>
      <c r="G2341" s="137"/>
      <c r="H2341" s="137"/>
      <c r="I2341" s="137"/>
      <c r="J2341" s="137"/>
      <c r="K2341" s="137"/>
      <c r="L2341" s="137"/>
      <c r="M2341" s="137"/>
      <c r="N2341" s="137"/>
      <c r="O2341" s="137"/>
      <c r="P2341" s="137"/>
      <c r="Q2341" s="137"/>
      <c r="R2341" s="137"/>
      <c r="S2341" s="137"/>
      <c r="T2341" s="137"/>
      <c r="U2341" s="137"/>
      <c r="V2341" s="137"/>
      <c r="W2341" s="137"/>
      <c r="X2341" s="137"/>
      <c r="Y2341" s="137"/>
      <c r="Z2341" s="137"/>
      <c r="AA2341" s="137"/>
      <c r="AB2341" s="137"/>
    </row>
    <row r="2342" s="139" customFormat="1" spans="1:28">
      <c r="A2342" s="137"/>
      <c r="B2342" s="137"/>
      <c r="C2342" s="137"/>
      <c r="D2342" s="137"/>
      <c r="E2342" s="137"/>
      <c r="F2342" s="137"/>
      <c r="G2342" s="137"/>
      <c r="H2342" s="137"/>
      <c r="I2342" s="137"/>
      <c r="J2342" s="137"/>
      <c r="K2342" s="137"/>
      <c r="L2342" s="137"/>
      <c r="M2342" s="137"/>
      <c r="N2342" s="137"/>
      <c r="O2342" s="137"/>
      <c r="P2342" s="137"/>
      <c r="Q2342" s="137"/>
      <c r="R2342" s="137"/>
      <c r="S2342" s="137"/>
      <c r="T2342" s="137"/>
      <c r="U2342" s="137"/>
      <c r="V2342" s="137"/>
      <c r="W2342" s="137"/>
      <c r="X2342" s="137"/>
      <c r="Y2342" s="137"/>
      <c r="Z2342" s="137"/>
      <c r="AA2342" s="137"/>
      <c r="AB2342" s="137"/>
    </row>
    <row r="2343" s="139" customFormat="1" spans="1:28">
      <c r="A2343" s="137"/>
      <c r="B2343" s="137"/>
      <c r="C2343" s="137"/>
      <c r="D2343" s="137"/>
      <c r="E2343" s="137"/>
      <c r="F2343" s="137"/>
      <c r="G2343" s="137"/>
      <c r="H2343" s="137"/>
      <c r="I2343" s="137"/>
      <c r="J2343" s="137"/>
      <c r="K2343" s="137"/>
      <c r="L2343" s="137"/>
      <c r="M2343" s="137"/>
      <c r="N2343" s="137"/>
      <c r="O2343" s="137"/>
      <c r="P2343" s="137"/>
      <c r="Q2343" s="137"/>
      <c r="R2343" s="137"/>
      <c r="S2343" s="137"/>
      <c r="T2343" s="137"/>
      <c r="U2343" s="137"/>
      <c r="V2343" s="137"/>
      <c r="W2343" s="137"/>
      <c r="X2343" s="137"/>
      <c r="Y2343" s="137"/>
      <c r="Z2343" s="137"/>
      <c r="AA2343" s="137"/>
      <c r="AB2343" s="137"/>
    </row>
    <row r="2344" s="139" customFormat="1" spans="1:28">
      <c r="A2344" s="137"/>
      <c r="B2344" s="137"/>
      <c r="C2344" s="137"/>
      <c r="D2344" s="137"/>
      <c r="E2344" s="137"/>
      <c r="F2344" s="137"/>
      <c r="G2344" s="137"/>
      <c r="H2344" s="137"/>
      <c r="I2344" s="137"/>
      <c r="J2344" s="137"/>
      <c r="K2344" s="137"/>
      <c r="L2344" s="137"/>
      <c r="M2344" s="137"/>
      <c r="N2344" s="137"/>
      <c r="O2344" s="137"/>
      <c r="P2344" s="137"/>
      <c r="Q2344" s="137"/>
      <c r="R2344" s="137"/>
      <c r="S2344" s="137"/>
      <c r="T2344" s="137"/>
      <c r="U2344" s="137"/>
      <c r="V2344" s="137"/>
      <c r="W2344" s="137"/>
      <c r="X2344" s="137"/>
      <c r="Y2344" s="137"/>
      <c r="Z2344" s="137"/>
      <c r="AA2344" s="137"/>
      <c r="AB2344" s="137"/>
    </row>
    <row r="2345" s="139" customFormat="1" spans="1:28">
      <c r="A2345" s="137"/>
      <c r="B2345" s="137"/>
      <c r="C2345" s="137"/>
      <c r="D2345" s="137"/>
      <c r="E2345" s="137"/>
      <c r="F2345" s="137"/>
      <c r="G2345" s="137"/>
      <c r="H2345" s="137"/>
      <c r="I2345" s="137"/>
      <c r="J2345" s="137"/>
      <c r="K2345" s="137"/>
      <c r="L2345" s="137"/>
      <c r="M2345" s="137"/>
      <c r="N2345" s="137"/>
      <c r="O2345" s="137"/>
      <c r="P2345" s="137"/>
      <c r="Q2345" s="137"/>
      <c r="R2345" s="137"/>
      <c r="S2345" s="137"/>
      <c r="T2345" s="137"/>
      <c r="U2345" s="137"/>
      <c r="V2345" s="137"/>
      <c r="W2345" s="137"/>
      <c r="X2345" s="137"/>
      <c r="Y2345" s="137"/>
      <c r="Z2345" s="137"/>
      <c r="AA2345" s="137"/>
      <c r="AB2345" s="137"/>
    </row>
    <row r="2346" s="139" customFormat="1" spans="1:28">
      <c r="A2346" s="137"/>
      <c r="B2346" s="137"/>
      <c r="C2346" s="137"/>
      <c r="D2346" s="137"/>
      <c r="E2346" s="137"/>
      <c r="F2346" s="137"/>
      <c r="G2346" s="137"/>
      <c r="H2346" s="137"/>
      <c r="I2346" s="137"/>
      <c r="J2346" s="137"/>
      <c r="K2346" s="137"/>
      <c r="L2346" s="137"/>
      <c r="M2346" s="137"/>
      <c r="N2346" s="137"/>
      <c r="O2346" s="137"/>
      <c r="P2346" s="137"/>
      <c r="Q2346" s="137"/>
      <c r="R2346" s="137"/>
      <c r="S2346" s="137"/>
      <c r="T2346" s="137"/>
      <c r="U2346" s="137"/>
      <c r="V2346" s="137"/>
      <c r="W2346" s="137"/>
      <c r="X2346" s="137"/>
      <c r="Y2346" s="137"/>
      <c r="Z2346" s="137"/>
      <c r="AA2346" s="137"/>
      <c r="AB2346" s="137"/>
    </row>
    <row r="2347" s="139" customFormat="1" spans="1:28">
      <c r="A2347" s="137"/>
      <c r="B2347" s="137"/>
      <c r="C2347" s="137"/>
      <c r="D2347" s="137"/>
      <c r="E2347" s="137"/>
      <c r="F2347" s="137"/>
      <c r="G2347" s="137"/>
      <c r="H2347" s="137"/>
      <c r="I2347" s="137"/>
      <c r="J2347" s="137"/>
      <c r="K2347" s="137"/>
      <c r="L2347" s="137"/>
      <c r="M2347" s="137"/>
      <c r="N2347" s="137"/>
      <c r="O2347" s="137"/>
      <c r="P2347" s="137"/>
      <c r="Q2347" s="137"/>
      <c r="R2347" s="137"/>
      <c r="S2347" s="137"/>
      <c r="T2347" s="137"/>
      <c r="U2347" s="137"/>
      <c r="V2347" s="137"/>
      <c r="W2347" s="137"/>
      <c r="X2347" s="137"/>
      <c r="Y2347" s="137"/>
      <c r="Z2347" s="137"/>
      <c r="AA2347" s="137"/>
      <c r="AB2347" s="137"/>
    </row>
    <row r="2348" s="139" customFormat="1" spans="1:28">
      <c r="A2348" s="137"/>
      <c r="B2348" s="137"/>
      <c r="C2348" s="137"/>
      <c r="D2348" s="137"/>
      <c r="E2348" s="137"/>
      <c r="F2348" s="137"/>
      <c r="G2348" s="137"/>
      <c r="H2348" s="137"/>
      <c r="I2348" s="137"/>
      <c r="J2348" s="137"/>
      <c r="K2348" s="137"/>
      <c r="L2348" s="137"/>
      <c r="M2348" s="137"/>
      <c r="N2348" s="137"/>
      <c r="O2348" s="137"/>
      <c r="P2348" s="137"/>
      <c r="Q2348" s="137"/>
      <c r="R2348" s="137"/>
      <c r="S2348" s="137"/>
      <c r="T2348" s="137"/>
      <c r="U2348" s="137"/>
      <c r="V2348" s="137"/>
      <c r="W2348" s="137"/>
      <c r="X2348" s="137"/>
      <c r="Y2348" s="137"/>
      <c r="Z2348" s="137"/>
      <c r="AA2348" s="137"/>
      <c r="AB2348" s="137"/>
    </row>
    <row r="2349" s="139" customFormat="1" spans="1:28">
      <c r="A2349" s="137"/>
      <c r="B2349" s="137"/>
      <c r="C2349" s="137"/>
      <c r="D2349" s="137"/>
      <c r="E2349" s="137"/>
      <c r="F2349" s="137"/>
      <c r="G2349" s="137"/>
      <c r="H2349" s="137"/>
      <c r="I2349" s="137"/>
      <c r="J2349" s="137"/>
      <c r="K2349" s="137"/>
      <c r="L2349" s="137"/>
      <c r="M2349" s="137"/>
      <c r="N2349" s="137"/>
      <c r="O2349" s="137"/>
      <c r="P2349" s="137"/>
      <c r="Q2349" s="137"/>
      <c r="R2349" s="137"/>
      <c r="S2349" s="137"/>
      <c r="T2349" s="137"/>
      <c r="U2349" s="137"/>
      <c r="V2349" s="137"/>
      <c r="W2349" s="137"/>
      <c r="X2349" s="137"/>
      <c r="Y2349" s="137"/>
      <c r="Z2349" s="137"/>
      <c r="AA2349" s="137"/>
      <c r="AB2349" s="137"/>
    </row>
    <row r="2350" s="139" customFormat="1" spans="1:28">
      <c r="A2350" s="137"/>
      <c r="B2350" s="137"/>
      <c r="C2350" s="137"/>
      <c r="D2350" s="137"/>
      <c r="E2350" s="137"/>
      <c r="F2350" s="137"/>
      <c r="G2350" s="137"/>
      <c r="H2350" s="137"/>
      <c r="I2350" s="137"/>
      <c r="J2350" s="137"/>
      <c r="K2350" s="137"/>
      <c r="L2350" s="137"/>
      <c r="M2350" s="137"/>
      <c r="N2350" s="137"/>
      <c r="O2350" s="137"/>
      <c r="P2350" s="137"/>
      <c r="Q2350" s="137"/>
      <c r="R2350" s="137"/>
      <c r="S2350" s="137"/>
      <c r="T2350" s="137"/>
      <c r="U2350" s="137"/>
      <c r="V2350" s="137"/>
      <c r="W2350" s="137"/>
      <c r="X2350" s="137"/>
      <c r="Y2350" s="137"/>
      <c r="Z2350" s="137"/>
      <c r="AA2350" s="137"/>
      <c r="AB2350" s="137"/>
    </row>
    <row r="2351" s="139" customFormat="1" spans="1:28">
      <c r="A2351" s="137"/>
      <c r="B2351" s="137"/>
      <c r="C2351" s="137"/>
      <c r="D2351" s="137"/>
      <c r="E2351" s="137"/>
      <c r="F2351" s="137"/>
      <c r="G2351" s="137"/>
      <c r="H2351" s="137"/>
      <c r="I2351" s="137"/>
      <c r="J2351" s="137"/>
      <c r="K2351" s="137"/>
      <c r="L2351" s="137"/>
      <c r="M2351" s="137"/>
      <c r="N2351" s="137"/>
      <c r="O2351" s="137"/>
      <c r="P2351" s="137"/>
      <c r="Q2351" s="137"/>
      <c r="R2351" s="137"/>
      <c r="S2351" s="137"/>
      <c r="T2351" s="137"/>
      <c r="U2351" s="137"/>
      <c r="V2351" s="137"/>
      <c r="W2351" s="137"/>
      <c r="X2351" s="137"/>
      <c r="Y2351" s="137"/>
      <c r="Z2351" s="137"/>
      <c r="AA2351" s="137"/>
      <c r="AB2351" s="137"/>
    </row>
    <row r="2352" s="139" customFormat="1" spans="1:28">
      <c r="A2352" s="137"/>
      <c r="B2352" s="137"/>
      <c r="C2352" s="137"/>
      <c r="D2352" s="137"/>
      <c r="E2352" s="137"/>
      <c r="F2352" s="137"/>
      <c r="G2352" s="137"/>
      <c r="H2352" s="137"/>
      <c r="I2352" s="137"/>
      <c r="J2352" s="137"/>
      <c r="K2352" s="137"/>
      <c r="L2352" s="137"/>
      <c r="M2352" s="137"/>
      <c r="N2352" s="137"/>
      <c r="O2352" s="137"/>
      <c r="P2352" s="137"/>
      <c r="Q2352" s="137"/>
      <c r="R2352" s="137"/>
      <c r="S2352" s="137"/>
      <c r="T2352" s="137"/>
      <c r="U2352" s="137"/>
      <c r="V2352" s="137"/>
      <c r="W2352" s="137"/>
      <c r="X2352" s="137"/>
      <c r="Y2352" s="137"/>
      <c r="Z2352" s="137"/>
      <c r="AA2352" s="137"/>
      <c r="AB2352" s="137"/>
    </row>
    <row r="2353" s="139" customFormat="1" spans="1:28">
      <c r="A2353" s="137"/>
      <c r="B2353" s="137"/>
      <c r="C2353" s="137"/>
      <c r="D2353" s="137"/>
      <c r="E2353" s="137"/>
      <c r="F2353" s="137"/>
      <c r="G2353" s="137"/>
      <c r="H2353" s="137"/>
      <c r="I2353" s="137"/>
      <c r="J2353" s="137"/>
      <c r="K2353" s="137"/>
      <c r="L2353" s="137"/>
      <c r="M2353" s="137"/>
      <c r="N2353" s="137"/>
      <c r="O2353" s="137"/>
      <c r="P2353" s="137"/>
      <c r="Q2353" s="137"/>
      <c r="R2353" s="137"/>
      <c r="S2353" s="137"/>
      <c r="T2353" s="137"/>
      <c r="U2353" s="137"/>
      <c r="V2353" s="137"/>
      <c r="W2353" s="137"/>
      <c r="X2353" s="137"/>
      <c r="Y2353" s="137"/>
      <c r="Z2353" s="137"/>
      <c r="AA2353" s="137"/>
      <c r="AB2353" s="137"/>
    </row>
    <row r="2354" s="139" customFormat="1" spans="1:28">
      <c r="A2354" s="137"/>
      <c r="B2354" s="137"/>
      <c r="C2354" s="137"/>
      <c r="D2354" s="137"/>
      <c r="E2354" s="137"/>
      <c r="F2354" s="137"/>
      <c r="G2354" s="137"/>
      <c r="H2354" s="137"/>
      <c r="I2354" s="137"/>
      <c r="J2354" s="137"/>
      <c r="K2354" s="137"/>
      <c r="L2354" s="137"/>
      <c r="M2354" s="137"/>
      <c r="N2354" s="137"/>
      <c r="O2354" s="137"/>
      <c r="P2354" s="137"/>
      <c r="Q2354" s="137"/>
      <c r="R2354" s="137"/>
      <c r="S2354" s="137"/>
      <c r="T2354" s="137"/>
      <c r="U2354" s="137"/>
      <c r="V2354" s="137"/>
      <c r="W2354" s="137"/>
      <c r="X2354" s="137"/>
      <c r="Y2354" s="137"/>
      <c r="Z2354" s="137"/>
      <c r="AA2354" s="137"/>
      <c r="AB2354" s="137"/>
    </row>
    <row r="2355" s="139" customFormat="1" spans="1:28">
      <c r="A2355" s="137"/>
      <c r="B2355" s="137"/>
      <c r="C2355" s="137"/>
      <c r="D2355" s="137"/>
      <c r="E2355" s="137"/>
      <c r="F2355" s="137"/>
      <c r="G2355" s="137"/>
      <c r="H2355" s="137"/>
      <c r="I2355" s="137"/>
      <c r="J2355" s="137"/>
      <c r="K2355" s="137"/>
      <c r="L2355" s="137"/>
      <c r="M2355" s="137"/>
      <c r="N2355" s="137"/>
      <c r="O2355" s="137"/>
      <c r="P2355" s="137"/>
      <c r="Q2355" s="137"/>
      <c r="R2355" s="137"/>
      <c r="S2355" s="137"/>
      <c r="T2355" s="137"/>
      <c r="U2355" s="137"/>
      <c r="V2355" s="137"/>
      <c r="W2355" s="137"/>
      <c r="X2355" s="137"/>
      <c r="Y2355" s="137"/>
      <c r="Z2355" s="137"/>
      <c r="AA2355" s="137"/>
      <c r="AB2355" s="137"/>
    </row>
    <row r="2356" s="139" customFormat="1" spans="1:28">
      <c r="A2356" s="137"/>
      <c r="B2356" s="137"/>
      <c r="C2356" s="137"/>
      <c r="D2356" s="137"/>
      <c r="E2356" s="137"/>
      <c r="F2356" s="137"/>
      <c r="G2356" s="137"/>
      <c r="H2356" s="137"/>
      <c r="I2356" s="137"/>
      <c r="J2356" s="137"/>
      <c r="K2356" s="137"/>
      <c r="L2356" s="137"/>
      <c r="M2356" s="137"/>
      <c r="N2356" s="137"/>
      <c r="O2356" s="137"/>
      <c r="P2356" s="137"/>
      <c r="Q2356" s="137"/>
      <c r="R2356" s="137"/>
      <c r="S2356" s="137"/>
      <c r="T2356" s="137"/>
      <c r="U2356" s="137"/>
      <c r="V2356" s="137"/>
      <c r="W2356" s="137"/>
      <c r="X2356" s="137"/>
      <c r="Y2356" s="137"/>
      <c r="Z2356" s="137"/>
      <c r="AA2356" s="137"/>
      <c r="AB2356" s="137"/>
    </row>
    <row r="2357" s="139" customFormat="1" spans="1:28">
      <c r="A2357" s="137"/>
      <c r="B2357" s="137"/>
      <c r="C2357" s="137"/>
      <c r="D2357" s="137"/>
      <c r="E2357" s="137"/>
      <c r="F2357" s="137"/>
      <c r="G2357" s="137"/>
      <c r="H2357" s="137"/>
      <c r="I2357" s="137"/>
      <c r="J2357" s="137"/>
      <c r="K2357" s="137"/>
      <c r="L2357" s="137"/>
      <c r="M2357" s="137"/>
      <c r="N2357" s="137"/>
      <c r="O2357" s="137"/>
      <c r="P2357" s="137"/>
      <c r="Q2357" s="137"/>
      <c r="R2357" s="137"/>
      <c r="S2357" s="137"/>
      <c r="T2357" s="137"/>
      <c r="U2357" s="137"/>
      <c r="V2357" s="137"/>
      <c r="W2357" s="137"/>
      <c r="X2357" s="137"/>
      <c r="Y2357" s="137"/>
      <c r="Z2357" s="137"/>
      <c r="AA2357" s="137"/>
      <c r="AB2357" s="137"/>
    </row>
    <row r="2358" s="139" customFormat="1" spans="1:28">
      <c r="A2358" s="137"/>
      <c r="B2358" s="137"/>
      <c r="C2358" s="137"/>
      <c r="D2358" s="137"/>
      <c r="E2358" s="137"/>
      <c r="F2358" s="137"/>
      <c r="G2358" s="137"/>
      <c r="H2358" s="137"/>
      <c r="I2358" s="137"/>
      <c r="J2358" s="137"/>
      <c r="K2358" s="137"/>
      <c r="L2358" s="137"/>
      <c r="M2358" s="137"/>
      <c r="N2358" s="137"/>
      <c r="O2358" s="137"/>
      <c r="P2358" s="137"/>
      <c r="Q2358" s="137"/>
      <c r="R2358" s="137"/>
      <c r="S2358" s="137"/>
      <c r="T2358" s="137"/>
      <c r="U2358" s="137"/>
      <c r="V2358" s="137"/>
      <c r="W2358" s="137"/>
      <c r="X2358" s="137"/>
      <c r="Y2358" s="137"/>
      <c r="Z2358" s="137"/>
      <c r="AA2358" s="137"/>
      <c r="AB2358" s="137"/>
    </row>
    <row r="2359" s="139" customFormat="1" spans="1:28">
      <c r="A2359" s="137"/>
      <c r="B2359" s="137"/>
      <c r="C2359" s="137"/>
      <c r="D2359" s="137"/>
      <c r="E2359" s="137"/>
      <c r="F2359" s="137"/>
      <c r="G2359" s="137"/>
      <c r="H2359" s="137"/>
      <c r="I2359" s="137"/>
      <c r="J2359" s="137"/>
      <c r="K2359" s="137"/>
      <c r="L2359" s="137"/>
      <c r="M2359" s="137"/>
      <c r="N2359" s="137"/>
      <c r="O2359" s="137"/>
      <c r="P2359" s="137"/>
      <c r="Q2359" s="137"/>
      <c r="R2359" s="137"/>
      <c r="S2359" s="137"/>
      <c r="T2359" s="137"/>
      <c r="U2359" s="137"/>
      <c r="V2359" s="137"/>
      <c r="W2359" s="137"/>
      <c r="X2359" s="137"/>
      <c r="Y2359" s="137"/>
      <c r="Z2359" s="137"/>
      <c r="AA2359" s="137"/>
      <c r="AB2359" s="137"/>
    </row>
    <row r="2360" s="139" customFormat="1" spans="1:28">
      <c r="A2360" s="137"/>
      <c r="B2360" s="137"/>
      <c r="C2360" s="137"/>
      <c r="D2360" s="137"/>
      <c r="E2360" s="137"/>
      <c r="F2360" s="137"/>
      <c r="G2360" s="137"/>
      <c r="H2360" s="137"/>
      <c r="I2360" s="137"/>
      <c r="J2360" s="137"/>
      <c r="K2360" s="137"/>
      <c r="L2360" s="137"/>
      <c r="M2360" s="137"/>
      <c r="N2360" s="137"/>
      <c r="O2360" s="137"/>
      <c r="P2360" s="137"/>
      <c r="Q2360" s="137"/>
      <c r="R2360" s="137"/>
      <c r="S2360" s="137"/>
      <c r="T2360" s="137"/>
      <c r="U2360" s="137"/>
      <c r="V2360" s="137"/>
      <c r="W2360" s="137"/>
      <c r="X2360" s="137"/>
      <c r="Y2360" s="137"/>
      <c r="Z2360" s="137"/>
      <c r="AA2360" s="137"/>
      <c r="AB2360" s="137"/>
    </row>
    <row r="2361" s="139" customFormat="1" spans="1:28">
      <c r="A2361" s="137"/>
      <c r="B2361" s="137"/>
      <c r="C2361" s="137"/>
      <c r="D2361" s="137"/>
      <c r="E2361" s="137"/>
      <c r="F2361" s="137"/>
      <c r="G2361" s="137"/>
      <c r="H2361" s="137"/>
      <c r="I2361" s="137"/>
      <c r="J2361" s="137"/>
      <c r="K2361" s="137"/>
      <c r="L2361" s="137"/>
      <c r="M2361" s="137"/>
      <c r="N2361" s="137"/>
      <c r="O2361" s="137"/>
      <c r="P2361" s="137"/>
      <c r="Q2361" s="137"/>
      <c r="R2361" s="137"/>
      <c r="S2361" s="137"/>
      <c r="T2361" s="137"/>
      <c r="U2361" s="137"/>
      <c r="V2361" s="137"/>
      <c r="W2361" s="137"/>
      <c r="X2361" s="137"/>
      <c r="Y2361" s="137"/>
      <c r="Z2361" s="137"/>
      <c r="AA2361" s="137"/>
      <c r="AB2361" s="137"/>
    </row>
    <row r="2362" s="139" customFormat="1" spans="1:28">
      <c r="A2362" s="137"/>
      <c r="B2362" s="137"/>
      <c r="C2362" s="137"/>
      <c r="D2362" s="137"/>
      <c r="E2362" s="137"/>
      <c r="F2362" s="137"/>
      <c r="G2362" s="137"/>
      <c r="H2362" s="137"/>
      <c r="I2362" s="137"/>
      <c r="J2362" s="137"/>
      <c r="K2362" s="137"/>
      <c r="L2362" s="137"/>
      <c r="M2362" s="137"/>
      <c r="N2362" s="137"/>
      <c r="O2362" s="137"/>
      <c r="P2362" s="137"/>
      <c r="Q2362" s="137"/>
      <c r="R2362" s="137"/>
      <c r="S2362" s="137"/>
      <c r="T2362" s="137"/>
      <c r="U2362" s="137"/>
      <c r="V2362" s="137"/>
      <c r="W2362" s="137"/>
      <c r="X2362" s="137"/>
      <c r="Y2362" s="137"/>
      <c r="Z2362" s="137"/>
      <c r="AA2362" s="137"/>
      <c r="AB2362" s="137"/>
    </row>
    <row r="2363" s="139" customFormat="1" spans="1:28">
      <c r="A2363" s="137"/>
      <c r="B2363" s="137"/>
      <c r="C2363" s="137"/>
      <c r="D2363" s="137"/>
      <c r="E2363" s="137"/>
      <c r="F2363" s="137"/>
      <c r="G2363" s="137"/>
      <c r="H2363" s="137"/>
      <c r="I2363" s="137"/>
      <c r="J2363" s="137"/>
      <c r="K2363" s="137"/>
      <c r="L2363" s="137"/>
      <c r="M2363" s="137"/>
      <c r="N2363" s="137"/>
      <c r="O2363" s="137"/>
      <c r="P2363" s="137"/>
      <c r="Q2363" s="137"/>
      <c r="R2363" s="137"/>
      <c r="S2363" s="137"/>
      <c r="T2363" s="137"/>
      <c r="U2363" s="137"/>
      <c r="V2363" s="137"/>
      <c r="W2363" s="137"/>
      <c r="X2363" s="137"/>
      <c r="Y2363" s="137"/>
      <c r="Z2363" s="137"/>
      <c r="AA2363" s="137"/>
      <c r="AB2363" s="137"/>
    </row>
    <row r="2364" s="139" customFormat="1" spans="1:28">
      <c r="A2364" s="137"/>
      <c r="B2364" s="137"/>
      <c r="C2364" s="137"/>
      <c r="D2364" s="137"/>
      <c r="E2364" s="137"/>
      <c r="F2364" s="137"/>
      <c r="G2364" s="137"/>
      <c r="H2364" s="137"/>
      <c r="I2364" s="137"/>
      <c r="J2364" s="137"/>
      <c r="K2364" s="137"/>
      <c r="L2364" s="137"/>
      <c r="M2364" s="137"/>
      <c r="N2364" s="137"/>
      <c r="O2364" s="137"/>
      <c r="P2364" s="137"/>
      <c r="Q2364" s="137"/>
      <c r="R2364" s="137"/>
      <c r="S2364" s="137"/>
      <c r="T2364" s="137"/>
      <c r="U2364" s="137"/>
      <c r="V2364" s="137"/>
      <c r="W2364" s="137"/>
      <c r="X2364" s="137"/>
      <c r="Y2364" s="137"/>
      <c r="Z2364" s="137"/>
      <c r="AA2364" s="137"/>
      <c r="AB2364" s="137"/>
    </row>
    <row r="2365" s="139" customFormat="1" spans="1:28">
      <c r="A2365" s="137"/>
      <c r="B2365" s="137"/>
      <c r="C2365" s="137"/>
      <c r="D2365" s="137"/>
      <c r="E2365" s="137"/>
      <c r="F2365" s="137"/>
      <c r="G2365" s="137"/>
      <c r="H2365" s="137"/>
      <c r="I2365" s="137"/>
      <c r="J2365" s="137"/>
      <c r="K2365" s="137"/>
      <c r="L2365" s="137"/>
      <c r="M2365" s="137"/>
      <c r="N2365" s="137"/>
      <c r="O2365" s="137"/>
      <c r="P2365" s="137"/>
      <c r="Q2365" s="137"/>
      <c r="R2365" s="137"/>
      <c r="S2365" s="137"/>
      <c r="T2365" s="137"/>
      <c r="U2365" s="137"/>
      <c r="V2365" s="137"/>
      <c r="W2365" s="137"/>
      <c r="X2365" s="137"/>
      <c r="Y2365" s="137"/>
      <c r="Z2365" s="137"/>
      <c r="AA2365" s="137"/>
      <c r="AB2365" s="137"/>
    </row>
    <row r="2366" s="139" customFormat="1" spans="1:28">
      <c r="A2366" s="137"/>
      <c r="B2366" s="137"/>
      <c r="C2366" s="137"/>
      <c r="D2366" s="137"/>
      <c r="E2366" s="137"/>
      <c r="F2366" s="137"/>
      <c r="G2366" s="137"/>
      <c r="H2366" s="137"/>
      <c r="I2366" s="137"/>
      <c r="J2366" s="137"/>
      <c r="K2366" s="137"/>
      <c r="L2366" s="137"/>
      <c r="M2366" s="137"/>
      <c r="N2366" s="137"/>
      <c r="O2366" s="137"/>
      <c r="P2366" s="137"/>
      <c r="Q2366" s="137"/>
      <c r="R2366" s="137"/>
      <c r="S2366" s="137"/>
      <c r="T2366" s="137"/>
      <c r="U2366" s="137"/>
      <c r="V2366" s="137"/>
      <c r="W2366" s="137"/>
      <c r="X2366" s="137"/>
      <c r="Y2366" s="137"/>
      <c r="Z2366" s="137"/>
      <c r="AA2366" s="137"/>
      <c r="AB2366" s="137"/>
    </row>
    <row r="2367" s="139" customFormat="1" spans="1:28">
      <c r="A2367" s="137"/>
      <c r="B2367" s="137"/>
      <c r="C2367" s="137"/>
      <c r="D2367" s="137"/>
      <c r="E2367" s="137"/>
      <c r="F2367" s="137"/>
      <c r="G2367" s="137"/>
      <c r="H2367" s="137"/>
      <c r="I2367" s="137"/>
      <c r="J2367" s="137"/>
      <c r="K2367" s="137"/>
      <c r="L2367" s="137"/>
      <c r="M2367" s="137"/>
      <c r="N2367" s="137"/>
      <c r="O2367" s="137"/>
      <c r="P2367" s="137"/>
      <c r="Q2367" s="137"/>
      <c r="R2367" s="137"/>
      <c r="S2367" s="137"/>
      <c r="T2367" s="137"/>
      <c r="U2367" s="137"/>
      <c r="V2367" s="137"/>
      <c r="W2367" s="137"/>
      <c r="X2367" s="137"/>
      <c r="Y2367" s="137"/>
      <c r="Z2367" s="137"/>
      <c r="AA2367" s="137"/>
      <c r="AB2367" s="137"/>
    </row>
    <row r="2368" s="139" customFormat="1" spans="1:28">
      <c r="A2368" s="137"/>
      <c r="B2368" s="137"/>
      <c r="C2368" s="137"/>
      <c r="D2368" s="137"/>
      <c r="E2368" s="137"/>
      <c r="F2368" s="137"/>
      <c r="G2368" s="137"/>
      <c r="H2368" s="137"/>
      <c r="I2368" s="137"/>
      <c r="J2368" s="137"/>
      <c r="K2368" s="137"/>
      <c r="L2368" s="137"/>
      <c r="M2368" s="137"/>
      <c r="N2368" s="137"/>
      <c r="O2368" s="137"/>
      <c r="P2368" s="137"/>
      <c r="Q2368" s="137"/>
      <c r="R2368" s="137"/>
      <c r="S2368" s="137"/>
      <c r="T2368" s="137"/>
      <c r="U2368" s="137"/>
      <c r="V2368" s="137"/>
      <c r="W2368" s="137"/>
      <c r="X2368" s="137"/>
      <c r="Y2368" s="137"/>
      <c r="Z2368" s="137"/>
      <c r="AA2368" s="137"/>
      <c r="AB2368" s="137"/>
    </row>
    <row r="2369" s="139" customFormat="1" spans="1:28">
      <c r="A2369" s="137"/>
      <c r="B2369" s="137"/>
      <c r="C2369" s="137"/>
      <c r="D2369" s="137"/>
      <c r="E2369" s="137"/>
      <c r="F2369" s="137"/>
      <c r="G2369" s="137"/>
      <c r="H2369" s="137"/>
      <c r="I2369" s="137"/>
      <c r="J2369" s="137"/>
      <c r="K2369" s="137"/>
      <c r="L2369" s="137"/>
      <c r="M2369" s="137"/>
      <c r="N2369" s="137"/>
      <c r="O2369" s="137"/>
      <c r="P2369" s="137"/>
      <c r="Q2369" s="137"/>
      <c r="R2369" s="137"/>
      <c r="S2369" s="137"/>
      <c r="T2369" s="137"/>
      <c r="U2369" s="137"/>
      <c r="V2369" s="137"/>
      <c r="W2369" s="137"/>
      <c r="X2369" s="137"/>
      <c r="Y2369" s="137"/>
      <c r="Z2369" s="137"/>
      <c r="AA2369" s="137"/>
      <c r="AB2369" s="137"/>
    </row>
    <row r="2370" s="139" customFormat="1" spans="1:28">
      <c r="A2370" s="137"/>
      <c r="B2370" s="137"/>
      <c r="C2370" s="137"/>
      <c r="D2370" s="137"/>
      <c r="E2370" s="137"/>
      <c r="F2370" s="137"/>
      <c r="G2370" s="137"/>
      <c r="H2370" s="137"/>
      <c r="I2370" s="137"/>
      <c r="J2370" s="137"/>
      <c r="K2370" s="137"/>
      <c r="L2370" s="137"/>
      <c r="M2370" s="137"/>
      <c r="N2370" s="137"/>
      <c r="O2370" s="137"/>
      <c r="P2370" s="137"/>
      <c r="Q2370" s="137"/>
      <c r="R2370" s="137"/>
      <c r="S2370" s="137"/>
      <c r="T2370" s="137"/>
      <c r="U2370" s="137"/>
      <c r="V2370" s="137"/>
      <c r="W2370" s="137"/>
      <c r="X2370" s="137"/>
      <c r="Y2370" s="137"/>
      <c r="Z2370" s="137"/>
      <c r="AA2370" s="137"/>
      <c r="AB2370" s="137"/>
    </row>
    <row r="2371" s="139" customFormat="1" spans="1:28">
      <c r="A2371" s="137"/>
      <c r="B2371" s="137"/>
      <c r="C2371" s="137"/>
      <c r="D2371" s="137"/>
      <c r="E2371" s="137"/>
      <c r="F2371" s="137"/>
      <c r="G2371" s="137"/>
      <c r="H2371" s="137"/>
      <c r="I2371" s="137"/>
      <c r="J2371" s="137"/>
      <c r="K2371" s="137"/>
      <c r="L2371" s="137"/>
      <c r="M2371" s="137"/>
      <c r="N2371" s="137"/>
      <c r="O2371" s="137"/>
      <c r="P2371" s="137"/>
      <c r="Q2371" s="137"/>
      <c r="R2371" s="137"/>
      <c r="S2371" s="137"/>
      <c r="T2371" s="137"/>
      <c r="U2371" s="137"/>
      <c r="V2371" s="137"/>
      <c r="W2371" s="137"/>
      <c r="X2371" s="137"/>
      <c r="Y2371" s="137"/>
      <c r="Z2371" s="137"/>
      <c r="AA2371" s="137"/>
      <c r="AB2371" s="137"/>
    </row>
    <row r="2372" s="139" customFormat="1" spans="1:28">
      <c r="A2372" s="137"/>
      <c r="B2372" s="137"/>
      <c r="C2372" s="137"/>
      <c r="D2372" s="137"/>
      <c r="E2372" s="137"/>
      <c r="F2372" s="137"/>
      <c r="G2372" s="137"/>
      <c r="H2372" s="137"/>
      <c r="I2372" s="137"/>
      <c r="J2372" s="137"/>
      <c r="K2372" s="137"/>
      <c r="L2372" s="137"/>
      <c r="M2372" s="137"/>
      <c r="N2372" s="137"/>
      <c r="O2372" s="137"/>
      <c r="P2372" s="137"/>
      <c r="Q2372" s="137"/>
      <c r="R2372" s="137"/>
      <c r="S2372" s="137"/>
      <c r="T2372" s="137"/>
      <c r="U2372" s="137"/>
      <c r="V2372" s="137"/>
      <c r="W2372" s="137"/>
      <c r="X2372" s="137"/>
      <c r="Y2372" s="137"/>
      <c r="Z2372" s="137"/>
      <c r="AA2372" s="137"/>
      <c r="AB2372" s="137"/>
    </row>
    <row r="2373" s="139" customFormat="1" spans="1:28">
      <c r="A2373" s="137"/>
      <c r="B2373" s="137"/>
      <c r="C2373" s="137"/>
      <c r="D2373" s="137"/>
      <c r="E2373" s="137"/>
      <c r="F2373" s="137"/>
      <c r="G2373" s="137"/>
      <c r="H2373" s="137"/>
      <c r="I2373" s="137"/>
      <c r="J2373" s="137"/>
      <c r="K2373" s="137"/>
      <c r="L2373" s="137"/>
      <c r="M2373" s="137"/>
      <c r="N2373" s="137"/>
      <c r="O2373" s="137"/>
      <c r="P2373" s="137"/>
      <c r="Q2373" s="137"/>
      <c r="R2373" s="137"/>
      <c r="S2373" s="137"/>
      <c r="T2373" s="137"/>
      <c r="U2373" s="137"/>
      <c r="V2373" s="137"/>
      <c r="W2373" s="137"/>
      <c r="X2373" s="137"/>
      <c r="Y2373" s="137"/>
      <c r="Z2373" s="137"/>
      <c r="AA2373" s="137"/>
      <c r="AB2373" s="137"/>
    </row>
    <row r="2374" s="139" customFormat="1" spans="1:28">
      <c r="A2374" s="137"/>
      <c r="B2374" s="137"/>
      <c r="C2374" s="137"/>
      <c r="D2374" s="137"/>
      <c r="E2374" s="137"/>
      <c r="F2374" s="137"/>
      <c r="G2374" s="137"/>
      <c r="H2374" s="137"/>
      <c r="I2374" s="137"/>
      <c r="J2374" s="137"/>
      <c r="K2374" s="137"/>
      <c r="L2374" s="137"/>
      <c r="M2374" s="137"/>
      <c r="N2374" s="137"/>
      <c r="O2374" s="137"/>
      <c r="P2374" s="137"/>
      <c r="Q2374" s="137"/>
      <c r="R2374" s="137"/>
      <c r="S2374" s="137"/>
      <c r="T2374" s="137"/>
      <c r="U2374" s="137"/>
      <c r="V2374" s="137"/>
      <c r="W2374" s="137"/>
      <c r="X2374" s="137"/>
      <c r="Y2374" s="137"/>
      <c r="Z2374" s="137"/>
      <c r="AA2374" s="137"/>
      <c r="AB2374" s="137"/>
    </row>
    <row r="2375" s="139" customFormat="1" spans="1:28">
      <c r="A2375" s="137"/>
      <c r="B2375" s="137"/>
      <c r="C2375" s="137"/>
      <c r="D2375" s="137"/>
      <c r="E2375" s="137"/>
      <c r="F2375" s="137"/>
      <c r="G2375" s="137"/>
      <c r="H2375" s="137"/>
      <c r="I2375" s="137"/>
      <c r="J2375" s="137"/>
      <c r="K2375" s="137"/>
      <c r="L2375" s="137"/>
      <c r="M2375" s="137"/>
      <c r="N2375" s="137"/>
      <c r="O2375" s="137"/>
      <c r="P2375" s="137"/>
      <c r="Q2375" s="137"/>
      <c r="R2375" s="137"/>
      <c r="S2375" s="137"/>
      <c r="T2375" s="137"/>
      <c r="U2375" s="137"/>
      <c r="V2375" s="137"/>
      <c r="W2375" s="137"/>
      <c r="X2375" s="137"/>
      <c r="Y2375" s="137"/>
      <c r="Z2375" s="137"/>
      <c r="AA2375" s="137"/>
      <c r="AB2375" s="137"/>
    </row>
    <row r="2376" s="139" customFormat="1" spans="1:28">
      <c r="A2376" s="137"/>
      <c r="B2376" s="137"/>
      <c r="C2376" s="137"/>
      <c r="D2376" s="137"/>
      <c r="E2376" s="137"/>
      <c r="F2376" s="137"/>
      <c r="G2376" s="137"/>
      <c r="H2376" s="137"/>
      <c r="I2376" s="137"/>
      <c r="J2376" s="137"/>
      <c r="K2376" s="137"/>
      <c r="L2376" s="137"/>
      <c r="M2376" s="137"/>
      <c r="N2376" s="137"/>
      <c r="O2376" s="137"/>
      <c r="P2376" s="137"/>
      <c r="Q2376" s="137"/>
      <c r="R2376" s="137"/>
      <c r="S2376" s="137"/>
      <c r="T2376" s="137"/>
      <c r="U2376" s="137"/>
      <c r="V2376" s="137"/>
      <c r="W2376" s="137"/>
      <c r="X2376" s="137"/>
      <c r="Y2376" s="137"/>
      <c r="Z2376" s="137"/>
      <c r="AA2376" s="137"/>
      <c r="AB2376" s="137"/>
    </row>
    <row r="2377" s="139" customFormat="1" spans="1:28">
      <c r="A2377" s="137"/>
      <c r="B2377" s="137"/>
      <c r="C2377" s="137"/>
      <c r="D2377" s="137"/>
      <c r="E2377" s="137"/>
      <c r="F2377" s="137"/>
      <c r="G2377" s="137"/>
      <c r="H2377" s="137"/>
      <c r="I2377" s="137"/>
      <c r="J2377" s="137"/>
      <c r="K2377" s="137"/>
      <c r="L2377" s="137"/>
      <c r="M2377" s="137"/>
      <c r="N2377" s="137"/>
      <c r="O2377" s="137"/>
      <c r="P2377" s="137"/>
      <c r="Q2377" s="137"/>
      <c r="R2377" s="137"/>
      <c r="S2377" s="137"/>
      <c r="T2377" s="137"/>
      <c r="U2377" s="137"/>
      <c r="V2377" s="137"/>
      <c r="W2377" s="137"/>
      <c r="X2377" s="137"/>
      <c r="Y2377" s="137"/>
      <c r="Z2377" s="137"/>
      <c r="AA2377" s="137"/>
      <c r="AB2377" s="137"/>
    </row>
    <row r="2378" s="139" customFormat="1" spans="1:28">
      <c r="A2378" s="137"/>
      <c r="B2378" s="137"/>
      <c r="C2378" s="137"/>
      <c r="D2378" s="137"/>
      <c r="E2378" s="137"/>
      <c r="F2378" s="137"/>
      <c r="G2378" s="137"/>
      <c r="H2378" s="137"/>
      <c r="I2378" s="137"/>
      <c r="J2378" s="137"/>
      <c r="K2378" s="137"/>
      <c r="L2378" s="137"/>
      <c r="M2378" s="137"/>
      <c r="N2378" s="137"/>
      <c r="O2378" s="137"/>
      <c r="P2378" s="137"/>
      <c r="Q2378" s="137"/>
      <c r="R2378" s="137"/>
      <c r="S2378" s="137"/>
      <c r="T2378" s="137"/>
      <c r="U2378" s="137"/>
      <c r="V2378" s="137"/>
      <c r="W2378" s="137"/>
      <c r="X2378" s="137"/>
      <c r="Y2378" s="137"/>
      <c r="Z2378" s="137"/>
      <c r="AA2378" s="137"/>
      <c r="AB2378" s="137"/>
    </row>
    <row r="2379" s="139" customFormat="1" spans="1:28">
      <c r="A2379" s="137"/>
      <c r="B2379" s="137"/>
      <c r="C2379" s="137"/>
      <c r="D2379" s="137"/>
      <c r="E2379" s="137"/>
      <c r="F2379" s="137"/>
      <c r="G2379" s="137"/>
      <c r="H2379" s="137"/>
      <c r="I2379" s="137"/>
      <c r="J2379" s="137"/>
      <c r="K2379" s="137"/>
      <c r="L2379" s="137"/>
      <c r="M2379" s="137"/>
      <c r="N2379" s="137"/>
      <c r="O2379" s="137"/>
      <c r="P2379" s="137"/>
      <c r="Q2379" s="137"/>
      <c r="R2379" s="137"/>
      <c r="S2379" s="137"/>
      <c r="T2379" s="137"/>
      <c r="U2379" s="137"/>
      <c r="V2379" s="137"/>
      <c r="W2379" s="137"/>
      <c r="X2379" s="137"/>
      <c r="Y2379" s="137"/>
      <c r="Z2379" s="137"/>
      <c r="AA2379" s="137"/>
      <c r="AB2379" s="137"/>
    </row>
    <row r="2380" s="139" customFormat="1" spans="1:28">
      <c r="A2380" s="137"/>
      <c r="B2380" s="137"/>
      <c r="C2380" s="137"/>
      <c r="D2380" s="137"/>
      <c r="E2380" s="137"/>
      <c r="F2380" s="137"/>
      <c r="G2380" s="137"/>
      <c r="H2380" s="137"/>
      <c r="I2380" s="137"/>
      <c r="J2380" s="137"/>
      <c r="K2380" s="137"/>
      <c r="L2380" s="137"/>
      <c r="M2380" s="137"/>
      <c r="N2380" s="137"/>
      <c r="O2380" s="137"/>
      <c r="P2380" s="137"/>
      <c r="Q2380" s="137"/>
      <c r="R2380" s="137"/>
      <c r="S2380" s="137"/>
      <c r="T2380" s="137"/>
      <c r="U2380" s="137"/>
      <c r="V2380" s="137"/>
      <c r="W2380" s="137"/>
      <c r="X2380" s="137"/>
      <c r="Y2380" s="137"/>
      <c r="Z2380" s="137"/>
      <c r="AA2380" s="137"/>
      <c r="AB2380" s="137"/>
    </row>
    <row r="2381" s="139" customFormat="1" spans="1:28">
      <c r="A2381" s="137"/>
      <c r="B2381" s="137"/>
      <c r="C2381" s="137"/>
      <c r="D2381" s="137"/>
      <c r="E2381" s="137"/>
      <c r="F2381" s="137"/>
      <c r="G2381" s="137"/>
      <c r="H2381" s="137"/>
      <c r="I2381" s="137"/>
      <c r="J2381" s="137"/>
      <c r="K2381" s="137"/>
      <c r="L2381" s="137"/>
      <c r="M2381" s="137"/>
      <c r="N2381" s="137"/>
      <c r="O2381" s="137"/>
      <c r="P2381" s="137"/>
      <c r="Q2381" s="137"/>
      <c r="R2381" s="137"/>
      <c r="S2381" s="137"/>
      <c r="T2381" s="137"/>
      <c r="U2381" s="137"/>
      <c r="V2381" s="137"/>
      <c r="W2381" s="137"/>
      <c r="X2381" s="137"/>
      <c r="Y2381" s="137"/>
      <c r="Z2381" s="137"/>
      <c r="AA2381" s="137"/>
      <c r="AB2381" s="137"/>
    </row>
    <row r="2382" s="139" customFormat="1" spans="1:28">
      <c r="A2382" s="137"/>
      <c r="B2382" s="137"/>
      <c r="C2382" s="137"/>
      <c r="D2382" s="137"/>
      <c r="E2382" s="137"/>
      <c r="F2382" s="137"/>
      <c r="G2382" s="137"/>
      <c r="H2382" s="137"/>
      <c r="I2382" s="137"/>
      <c r="J2382" s="137"/>
      <c r="K2382" s="137"/>
      <c r="L2382" s="137"/>
      <c r="M2382" s="137"/>
      <c r="N2382" s="137"/>
      <c r="O2382" s="137"/>
      <c r="P2382" s="137"/>
      <c r="Q2382" s="137"/>
      <c r="R2382" s="137"/>
      <c r="S2382" s="137"/>
      <c r="T2382" s="137"/>
      <c r="U2382" s="137"/>
      <c r="V2382" s="137"/>
      <c r="W2382" s="137"/>
      <c r="X2382" s="137"/>
      <c r="Y2382" s="137"/>
      <c r="Z2382" s="137"/>
      <c r="AA2382" s="137"/>
      <c r="AB2382" s="137"/>
    </row>
    <row r="2383" s="139" customFormat="1" spans="1:28">
      <c r="A2383" s="137"/>
      <c r="B2383" s="137"/>
      <c r="C2383" s="137"/>
      <c r="D2383" s="137"/>
      <c r="E2383" s="137"/>
      <c r="F2383" s="137"/>
      <c r="G2383" s="137"/>
      <c r="H2383" s="137"/>
      <c r="I2383" s="137"/>
      <c r="J2383" s="137"/>
      <c r="K2383" s="137"/>
      <c r="L2383" s="137"/>
      <c r="M2383" s="137"/>
      <c r="N2383" s="137"/>
      <c r="O2383" s="137"/>
      <c r="P2383" s="137"/>
      <c r="Q2383" s="137"/>
      <c r="R2383" s="137"/>
      <c r="S2383" s="137"/>
      <c r="T2383" s="137"/>
      <c r="U2383" s="137"/>
      <c r="V2383" s="137"/>
      <c r="W2383" s="137"/>
      <c r="X2383" s="137"/>
      <c r="Y2383" s="137"/>
      <c r="Z2383" s="137"/>
      <c r="AA2383" s="137"/>
      <c r="AB2383" s="137"/>
    </row>
    <row r="2384" s="139" customFormat="1" spans="1:28">
      <c r="A2384" s="137"/>
      <c r="B2384" s="137"/>
      <c r="C2384" s="137"/>
      <c r="D2384" s="137"/>
      <c r="E2384" s="137"/>
      <c r="F2384" s="137"/>
      <c r="G2384" s="137"/>
      <c r="H2384" s="137"/>
      <c r="I2384" s="137"/>
      <c r="J2384" s="137"/>
      <c r="K2384" s="137"/>
      <c r="L2384" s="137"/>
      <c r="M2384" s="137"/>
      <c r="N2384" s="137"/>
      <c r="O2384" s="137"/>
      <c r="P2384" s="137"/>
      <c r="Q2384" s="137"/>
      <c r="R2384" s="137"/>
      <c r="S2384" s="137"/>
      <c r="T2384" s="137"/>
      <c r="U2384" s="137"/>
      <c r="V2384" s="137"/>
      <c r="W2384" s="137"/>
      <c r="X2384" s="137"/>
      <c r="Y2384" s="137"/>
      <c r="Z2384" s="137"/>
      <c r="AA2384" s="137"/>
      <c r="AB2384" s="137"/>
    </row>
    <row r="2385" s="139" customFormat="1" spans="1:28">
      <c r="A2385" s="137"/>
      <c r="B2385" s="137"/>
      <c r="C2385" s="137"/>
      <c r="D2385" s="137"/>
      <c r="E2385" s="137"/>
      <c r="F2385" s="137"/>
      <c r="G2385" s="137"/>
      <c r="H2385" s="137"/>
      <c r="I2385" s="137"/>
      <c r="J2385" s="137"/>
      <c r="K2385" s="137"/>
      <c r="L2385" s="137"/>
      <c r="M2385" s="137"/>
      <c r="N2385" s="137"/>
      <c r="O2385" s="137"/>
      <c r="P2385" s="137"/>
      <c r="Q2385" s="137"/>
      <c r="R2385" s="137"/>
      <c r="S2385" s="137"/>
      <c r="T2385" s="137"/>
      <c r="U2385" s="137"/>
      <c r="V2385" s="137"/>
      <c r="W2385" s="137"/>
      <c r="X2385" s="137"/>
      <c r="Y2385" s="137"/>
      <c r="Z2385" s="137"/>
      <c r="AA2385" s="137"/>
      <c r="AB2385" s="137"/>
    </row>
    <row r="2386" s="139" customFormat="1" spans="1:28">
      <c r="A2386" s="137"/>
      <c r="B2386" s="137"/>
      <c r="C2386" s="137"/>
      <c r="D2386" s="137"/>
      <c r="E2386" s="137"/>
      <c r="F2386" s="137"/>
      <c r="G2386" s="137"/>
      <c r="H2386" s="137"/>
      <c r="I2386" s="137"/>
      <c r="J2386" s="137"/>
      <c r="K2386" s="137"/>
      <c r="L2386" s="137"/>
      <c r="M2386" s="137"/>
      <c r="N2386" s="137"/>
      <c r="O2386" s="137"/>
      <c r="P2386" s="137"/>
      <c r="Q2386" s="137"/>
      <c r="R2386" s="137"/>
      <c r="S2386" s="137"/>
      <c r="T2386" s="137"/>
      <c r="U2386" s="137"/>
      <c r="V2386" s="137"/>
      <c r="W2386" s="137"/>
      <c r="X2386" s="137"/>
      <c r="Y2386" s="137"/>
      <c r="Z2386" s="137"/>
      <c r="AA2386" s="137"/>
      <c r="AB2386" s="137"/>
    </row>
    <row r="2387" s="139" customFormat="1" spans="1:28">
      <c r="A2387" s="137"/>
      <c r="B2387" s="137"/>
      <c r="C2387" s="137"/>
      <c r="D2387" s="137"/>
      <c r="E2387" s="137"/>
      <c r="F2387" s="137"/>
      <c r="G2387" s="137"/>
      <c r="H2387" s="137"/>
      <c r="I2387" s="137"/>
      <c r="J2387" s="137"/>
      <c r="K2387" s="137"/>
      <c r="L2387" s="137"/>
      <c r="M2387" s="137"/>
      <c r="N2387" s="137"/>
      <c r="O2387" s="137"/>
      <c r="P2387" s="137"/>
      <c r="Q2387" s="137"/>
      <c r="R2387" s="137"/>
      <c r="S2387" s="137"/>
      <c r="T2387" s="137"/>
      <c r="U2387" s="137"/>
      <c r="V2387" s="137"/>
      <c r="W2387" s="137"/>
      <c r="X2387" s="137"/>
      <c r="Y2387" s="137"/>
      <c r="Z2387" s="137"/>
      <c r="AA2387" s="137"/>
      <c r="AB2387" s="137"/>
    </row>
    <row r="2388" s="139" customFormat="1" spans="1:28">
      <c r="A2388" s="137"/>
      <c r="B2388" s="137"/>
      <c r="C2388" s="137"/>
      <c r="D2388" s="137"/>
      <c r="E2388" s="137"/>
      <c r="F2388" s="137"/>
      <c r="G2388" s="137"/>
      <c r="H2388" s="137"/>
      <c r="I2388" s="137"/>
      <c r="J2388" s="137"/>
      <c r="K2388" s="137"/>
      <c r="L2388" s="137"/>
      <c r="M2388" s="137"/>
      <c r="N2388" s="137"/>
      <c r="O2388" s="137"/>
      <c r="P2388" s="137"/>
      <c r="Q2388" s="137"/>
      <c r="R2388" s="137"/>
      <c r="S2388" s="137"/>
      <c r="T2388" s="137"/>
      <c r="U2388" s="137"/>
      <c r="V2388" s="137"/>
      <c r="W2388" s="137"/>
      <c r="X2388" s="137"/>
      <c r="Y2388" s="137"/>
      <c r="Z2388" s="137"/>
      <c r="AA2388" s="137"/>
      <c r="AB2388" s="137"/>
    </row>
    <row r="2389" s="139" customFormat="1" spans="1:28">
      <c r="A2389" s="137"/>
      <c r="B2389" s="137"/>
      <c r="C2389" s="137"/>
      <c r="D2389" s="137"/>
      <c r="E2389" s="137"/>
      <c r="F2389" s="137"/>
      <c r="G2389" s="137"/>
      <c r="H2389" s="137"/>
      <c r="I2389" s="137"/>
      <c r="J2389" s="137"/>
      <c r="K2389" s="137"/>
      <c r="L2389" s="137"/>
      <c r="M2389" s="137"/>
      <c r="N2389" s="137"/>
      <c r="O2389" s="137"/>
      <c r="P2389" s="137"/>
      <c r="Q2389" s="137"/>
      <c r="R2389" s="137"/>
      <c r="S2389" s="137"/>
      <c r="T2389" s="137"/>
      <c r="U2389" s="137"/>
      <c r="V2389" s="137"/>
      <c r="W2389" s="137"/>
      <c r="X2389" s="137"/>
      <c r="Y2389" s="137"/>
      <c r="Z2389" s="137"/>
      <c r="AA2389" s="137"/>
      <c r="AB2389" s="137"/>
    </row>
    <row r="2390" s="139" customFormat="1" spans="1:28">
      <c r="A2390" s="137"/>
      <c r="B2390" s="137"/>
      <c r="C2390" s="137"/>
      <c r="D2390" s="137"/>
      <c r="E2390" s="137"/>
      <c r="F2390" s="137"/>
      <c r="G2390" s="137"/>
      <c r="H2390" s="137"/>
      <c r="I2390" s="137"/>
      <c r="J2390" s="137"/>
      <c r="K2390" s="137"/>
      <c r="L2390" s="137"/>
      <c r="M2390" s="137"/>
      <c r="N2390" s="137"/>
      <c r="O2390" s="137"/>
      <c r="P2390" s="137"/>
      <c r="Q2390" s="137"/>
      <c r="R2390" s="137"/>
      <c r="S2390" s="137"/>
      <c r="T2390" s="137"/>
      <c r="U2390" s="137"/>
      <c r="V2390" s="137"/>
      <c r="W2390" s="137"/>
      <c r="X2390" s="137"/>
      <c r="Y2390" s="137"/>
      <c r="Z2390" s="137"/>
      <c r="AA2390" s="137"/>
      <c r="AB2390" s="137"/>
    </row>
    <row r="2391" s="139" customFormat="1" spans="1:28">
      <c r="A2391" s="137"/>
      <c r="B2391" s="137"/>
      <c r="C2391" s="137"/>
      <c r="D2391" s="137"/>
      <c r="E2391" s="137"/>
      <c r="F2391" s="137"/>
      <c r="G2391" s="137"/>
      <c r="H2391" s="137"/>
      <c r="I2391" s="137"/>
      <c r="J2391" s="137"/>
      <c r="K2391" s="137"/>
      <c r="L2391" s="137"/>
      <c r="M2391" s="137"/>
      <c r="N2391" s="137"/>
      <c r="O2391" s="137"/>
      <c r="P2391" s="137"/>
      <c r="Q2391" s="137"/>
      <c r="R2391" s="137"/>
      <c r="S2391" s="137"/>
      <c r="T2391" s="137"/>
      <c r="U2391" s="137"/>
      <c r="V2391" s="137"/>
      <c r="W2391" s="137"/>
      <c r="X2391" s="137"/>
      <c r="Y2391" s="137"/>
      <c r="Z2391" s="137"/>
      <c r="AA2391" s="137"/>
      <c r="AB2391" s="137"/>
    </row>
    <row r="2392" s="139" customFormat="1" spans="1:28">
      <c r="A2392" s="137"/>
      <c r="B2392" s="137"/>
      <c r="C2392" s="137"/>
      <c r="D2392" s="137"/>
      <c r="E2392" s="137"/>
      <c r="F2392" s="137"/>
      <c r="G2392" s="137"/>
      <c r="H2392" s="137"/>
      <c r="I2392" s="137"/>
      <c r="J2392" s="137"/>
      <c r="K2392" s="137"/>
      <c r="L2392" s="137"/>
      <c r="M2392" s="137"/>
      <c r="N2392" s="137"/>
      <c r="O2392" s="137"/>
      <c r="P2392" s="137"/>
      <c r="Q2392" s="137"/>
      <c r="R2392" s="137"/>
      <c r="S2392" s="137"/>
      <c r="T2392" s="137"/>
      <c r="U2392" s="137"/>
      <c r="V2392" s="137"/>
      <c r="W2392" s="137"/>
      <c r="X2392" s="137"/>
      <c r="Y2392" s="137"/>
      <c r="Z2392" s="137"/>
      <c r="AA2392" s="137"/>
      <c r="AB2392" s="137"/>
    </row>
    <row r="2393" s="139" customFormat="1" spans="1:28">
      <c r="A2393" s="137"/>
      <c r="B2393" s="137"/>
      <c r="C2393" s="137"/>
      <c r="D2393" s="137"/>
      <c r="E2393" s="137"/>
      <c r="F2393" s="137"/>
      <c r="G2393" s="137"/>
      <c r="H2393" s="137"/>
      <c r="I2393" s="137"/>
      <c r="J2393" s="137"/>
      <c r="K2393" s="137"/>
      <c r="L2393" s="137"/>
      <c r="M2393" s="137"/>
      <c r="N2393" s="137"/>
      <c r="O2393" s="137"/>
      <c r="P2393" s="137"/>
      <c r="Q2393" s="137"/>
      <c r="R2393" s="137"/>
      <c r="S2393" s="137"/>
      <c r="T2393" s="137"/>
      <c r="U2393" s="137"/>
      <c r="V2393" s="137"/>
      <c r="W2393" s="137"/>
      <c r="X2393" s="137"/>
      <c r="Y2393" s="137"/>
      <c r="Z2393" s="137"/>
      <c r="AA2393" s="137"/>
      <c r="AB2393" s="137"/>
    </row>
    <row r="2394" s="139" customFormat="1" spans="1:28">
      <c r="A2394" s="137"/>
      <c r="B2394" s="137"/>
      <c r="C2394" s="137"/>
      <c r="D2394" s="137"/>
      <c r="E2394" s="137"/>
      <c r="F2394" s="137"/>
      <c r="G2394" s="137"/>
      <c r="H2394" s="137"/>
      <c r="I2394" s="137"/>
      <c r="J2394" s="137"/>
      <c r="K2394" s="137"/>
      <c r="L2394" s="137"/>
      <c r="M2394" s="137"/>
      <c r="N2394" s="137"/>
      <c r="O2394" s="137"/>
      <c r="P2394" s="137"/>
      <c r="Q2394" s="137"/>
      <c r="R2394" s="137"/>
      <c r="S2394" s="137"/>
      <c r="T2394" s="137"/>
      <c r="U2394" s="137"/>
      <c r="V2394" s="137"/>
      <c r="W2394" s="137"/>
      <c r="X2394" s="137"/>
      <c r="Y2394" s="137"/>
      <c r="Z2394" s="137"/>
      <c r="AA2394" s="137"/>
      <c r="AB2394" s="137"/>
    </row>
    <row r="2395" s="139" customFormat="1" spans="1:28">
      <c r="A2395" s="137"/>
      <c r="B2395" s="137"/>
      <c r="C2395" s="137"/>
      <c r="D2395" s="137"/>
      <c r="E2395" s="137"/>
      <c r="F2395" s="137"/>
      <c r="G2395" s="137"/>
      <c r="H2395" s="137"/>
      <c r="I2395" s="137"/>
      <c r="J2395" s="137"/>
      <c r="K2395" s="137"/>
      <c r="L2395" s="137"/>
      <c r="M2395" s="137"/>
      <c r="N2395" s="137"/>
      <c r="O2395" s="137"/>
      <c r="P2395" s="137"/>
      <c r="Q2395" s="137"/>
      <c r="R2395" s="137"/>
      <c r="S2395" s="137"/>
      <c r="T2395" s="137"/>
      <c r="U2395" s="137"/>
      <c r="V2395" s="137"/>
      <c r="W2395" s="137"/>
      <c r="X2395" s="137"/>
      <c r="Y2395" s="137"/>
      <c r="Z2395" s="137"/>
      <c r="AA2395" s="137"/>
      <c r="AB2395" s="137"/>
    </row>
    <row r="2396" s="139" customFormat="1" spans="1:28">
      <c r="A2396" s="137"/>
      <c r="B2396" s="137"/>
      <c r="C2396" s="137"/>
      <c r="D2396" s="137"/>
      <c r="E2396" s="137"/>
      <c r="F2396" s="137"/>
      <c r="G2396" s="137"/>
      <c r="H2396" s="137"/>
      <c r="I2396" s="137"/>
      <c r="J2396" s="137"/>
      <c r="K2396" s="137"/>
      <c r="L2396" s="137"/>
      <c r="M2396" s="137"/>
      <c r="N2396" s="137"/>
      <c r="O2396" s="137"/>
      <c r="P2396" s="137"/>
      <c r="Q2396" s="137"/>
      <c r="R2396" s="137"/>
      <c r="S2396" s="137"/>
      <c r="T2396" s="137"/>
      <c r="U2396" s="137"/>
      <c r="V2396" s="137"/>
      <c r="W2396" s="137"/>
      <c r="X2396" s="137"/>
      <c r="Y2396" s="137"/>
      <c r="Z2396" s="137"/>
      <c r="AA2396" s="137"/>
      <c r="AB2396" s="137"/>
    </row>
    <row r="2397" s="139" customFormat="1" spans="1:28">
      <c r="A2397" s="137"/>
      <c r="B2397" s="137"/>
      <c r="C2397" s="137"/>
      <c r="D2397" s="137"/>
      <c r="E2397" s="137"/>
      <c r="F2397" s="137"/>
      <c r="G2397" s="137"/>
      <c r="H2397" s="137"/>
      <c r="I2397" s="137"/>
      <c r="J2397" s="137"/>
      <c r="K2397" s="137"/>
      <c r="L2397" s="137"/>
      <c r="M2397" s="137"/>
      <c r="N2397" s="137"/>
      <c r="O2397" s="137"/>
      <c r="P2397" s="137"/>
      <c r="Q2397" s="137"/>
      <c r="R2397" s="137"/>
      <c r="S2397" s="137"/>
      <c r="T2397" s="137"/>
      <c r="U2397" s="137"/>
      <c r="V2397" s="137"/>
      <c r="W2397" s="137"/>
      <c r="X2397" s="137"/>
      <c r="Y2397" s="137"/>
      <c r="Z2397" s="137"/>
      <c r="AA2397" s="137"/>
      <c r="AB2397" s="137"/>
    </row>
    <row r="2398" s="139" customFormat="1" spans="1:28">
      <c r="A2398" s="137"/>
      <c r="B2398" s="137"/>
      <c r="C2398" s="137"/>
      <c r="D2398" s="137"/>
      <c r="E2398" s="137"/>
      <c r="F2398" s="137"/>
      <c r="G2398" s="137"/>
      <c r="H2398" s="137"/>
      <c r="I2398" s="137"/>
      <c r="J2398" s="137"/>
      <c r="K2398" s="137"/>
      <c r="L2398" s="137"/>
      <c r="M2398" s="137"/>
      <c r="N2398" s="137"/>
      <c r="O2398" s="137"/>
      <c r="P2398" s="137"/>
      <c r="Q2398" s="137"/>
      <c r="R2398" s="137"/>
      <c r="S2398" s="137"/>
      <c r="T2398" s="137"/>
      <c r="U2398" s="137"/>
      <c r="V2398" s="137"/>
      <c r="W2398" s="137"/>
      <c r="X2398" s="137"/>
      <c r="Y2398" s="137"/>
      <c r="Z2398" s="137"/>
      <c r="AA2398" s="137"/>
      <c r="AB2398" s="137"/>
    </row>
    <row r="2399" s="139" customFormat="1" spans="1:28">
      <c r="A2399" s="137"/>
      <c r="B2399" s="137"/>
      <c r="C2399" s="137"/>
      <c r="D2399" s="137"/>
      <c r="E2399" s="137"/>
      <c r="F2399" s="137"/>
      <c r="G2399" s="137"/>
      <c r="H2399" s="137"/>
      <c r="I2399" s="137"/>
      <c r="J2399" s="137"/>
      <c r="K2399" s="137"/>
      <c r="L2399" s="137"/>
      <c r="M2399" s="137"/>
      <c r="N2399" s="137"/>
      <c r="O2399" s="137"/>
      <c r="P2399" s="137"/>
      <c r="Q2399" s="137"/>
      <c r="R2399" s="137"/>
      <c r="S2399" s="137"/>
      <c r="T2399" s="137"/>
      <c r="U2399" s="137"/>
      <c r="V2399" s="137"/>
      <c r="W2399" s="137"/>
      <c r="X2399" s="137"/>
      <c r="Y2399" s="137"/>
      <c r="Z2399" s="137"/>
      <c r="AA2399" s="137"/>
      <c r="AB2399" s="137"/>
    </row>
    <row r="2400" s="139" customFormat="1" spans="1:28">
      <c r="A2400" s="137"/>
      <c r="B2400" s="137"/>
      <c r="C2400" s="137"/>
      <c r="D2400" s="137"/>
      <c r="E2400" s="137"/>
      <c r="F2400" s="137"/>
      <c r="G2400" s="137"/>
      <c r="H2400" s="137"/>
      <c r="I2400" s="137"/>
      <c r="J2400" s="137"/>
      <c r="K2400" s="137"/>
      <c r="L2400" s="137"/>
      <c r="M2400" s="137"/>
      <c r="N2400" s="137"/>
      <c r="O2400" s="137"/>
      <c r="P2400" s="137"/>
      <c r="Q2400" s="137"/>
      <c r="R2400" s="137"/>
      <c r="S2400" s="137"/>
      <c r="T2400" s="137"/>
      <c r="U2400" s="137"/>
      <c r="V2400" s="137"/>
      <c r="W2400" s="137"/>
      <c r="X2400" s="137"/>
      <c r="Y2400" s="137"/>
      <c r="Z2400" s="137"/>
      <c r="AA2400" s="137"/>
      <c r="AB2400" s="137"/>
    </row>
    <row r="2401" s="139" customFormat="1" spans="1:28">
      <c r="A2401" s="137"/>
      <c r="B2401" s="137"/>
      <c r="C2401" s="137"/>
      <c r="D2401" s="137"/>
      <c r="E2401" s="137"/>
      <c r="F2401" s="137"/>
      <c r="G2401" s="137"/>
      <c r="H2401" s="137"/>
      <c r="I2401" s="137"/>
      <c r="J2401" s="137"/>
      <c r="K2401" s="137"/>
      <c r="L2401" s="137"/>
      <c r="M2401" s="137"/>
      <c r="N2401" s="137"/>
      <c r="O2401" s="137"/>
      <c r="P2401" s="137"/>
      <c r="Q2401" s="137"/>
      <c r="R2401" s="137"/>
      <c r="S2401" s="137"/>
      <c r="T2401" s="137"/>
      <c r="U2401" s="137"/>
      <c r="V2401" s="137"/>
      <c r="W2401" s="137"/>
      <c r="X2401" s="137"/>
      <c r="Y2401" s="137"/>
      <c r="Z2401" s="137"/>
      <c r="AA2401" s="137"/>
      <c r="AB2401" s="137"/>
    </row>
    <row r="2402" s="139" customFormat="1" spans="1:28">
      <c r="A2402" s="137"/>
      <c r="B2402" s="137"/>
      <c r="C2402" s="137"/>
      <c r="D2402" s="137"/>
      <c r="E2402" s="137"/>
      <c r="F2402" s="137"/>
      <c r="G2402" s="137"/>
      <c r="H2402" s="137"/>
      <c r="I2402" s="137"/>
      <c r="J2402" s="137"/>
      <c r="K2402" s="137"/>
      <c r="L2402" s="137"/>
      <c r="M2402" s="137"/>
      <c r="N2402" s="137"/>
      <c r="O2402" s="137"/>
      <c r="P2402" s="137"/>
      <c r="Q2402" s="137"/>
      <c r="R2402" s="137"/>
      <c r="S2402" s="137"/>
      <c r="T2402" s="137"/>
      <c r="U2402" s="137"/>
      <c r="V2402" s="137"/>
      <c r="W2402" s="137"/>
      <c r="X2402" s="137"/>
      <c r="Y2402" s="137"/>
      <c r="Z2402" s="137"/>
      <c r="AA2402" s="137"/>
      <c r="AB2402" s="137"/>
    </row>
    <row r="2403" s="139" customFormat="1" spans="1:28">
      <c r="A2403" s="137"/>
      <c r="B2403" s="137"/>
      <c r="C2403" s="137"/>
      <c r="D2403" s="137"/>
      <c r="E2403" s="137"/>
      <c r="F2403" s="137"/>
      <c r="G2403" s="137"/>
      <c r="H2403" s="137"/>
      <c r="I2403" s="137"/>
      <c r="J2403" s="137"/>
      <c r="K2403" s="137"/>
      <c r="L2403" s="137"/>
      <c r="M2403" s="137"/>
      <c r="N2403" s="137"/>
      <c r="O2403" s="137"/>
      <c r="P2403" s="137"/>
      <c r="Q2403" s="137"/>
      <c r="R2403" s="137"/>
      <c r="S2403" s="137"/>
      <c r="T2403" s="137"/>
      <c r="U2403" s="137"/>
      <c r="V2403" s="137"/>
      <c r="W2403" s="137"/>
      <c r="X2403" s="137"/>
      <c r="Y2403" s="137"/>
      <c r="Z2403" s="137"/>
      <c r="AA2403" s="137"/>
      <c r="AB2403" s="137"/>
    </row>
    <row r="2404" s="139" customFormat="1" spans="1:28">
      <c r="A2404" s="137"/>
      <c r="B2404" s="137"/>
      <c r="C2404" s="137"/>
      <c r="D2404" s="137"/>
      <c r="E2404" s="137"/>
      <c r="F2404" s="137"/>
      <c r="G2404" s="137"/>
      <c r="H2404" s="137"/>
      <c r="I2404" s="137"/>
      <c r="J2404" s="137"/>
      <c r="K2404" s="137"/>
      <c r="L2404" s="137"/>
      <c r="M2404" s="137"/>
      <c r="N2404" s="137"/>
      <c r="O2404" s="137"/>
      <c r="P2404" s="137"/>
      <c r="Q2404" s="137"/>
      <c r="R2404" s="137"/>
      <c r="S2404" s="137"/>
      <c r="T2404" s="137"/>
      <c r="U2404" s="137"/>
      <c r="V2404" s="137"/>
      <c r="W2404" s="137"/>
      <c r="X2404" s="137"/>
      <c r="Y2404" s="137"/>
      <c r="Z2404" s="137"/>
      <c r="AA2404" s="137"/>
      <c r="AB2404" s="137"/>
    </row>
    <row r="2405" s="139" customFormat="1" spans="1:28">
      <c r="A2405" s="137"/>
      <c r="B2405" s="137"/>
      <c r="C2405" s="137"/>
      <c r="D2405" s="137"/>
      <c r="E2405" s="137"/>
      <c r="F2405" s="137"/>
      <c r="G2405" s="137"/>
      <c r="H2405" s="137"/>
      <c r="I2405" s="137"/>
      <c r="J2405" s="137"/>
      <c r="K2405" s="137"/>
      <c r="L2405" s="137"/>
      <c r="M2405" s="137"/>
      <c r="N2405" s="137"/>
      <c r="O2405" s="137"/>
      <c r="P2405" s="137"/>
      <c r="Q2405" s="137"/>
      <c r="R2405" s="137"/>
      <c r="S2405" s="137"/>
      <c r="T2405" s="137"/>
      <c r="U2405" s="137"/>
      <c r="V2405" s="137"/>
      <c r="W2405" s="137"/>
      <c r="X2405" s="137"/>
      <c r="Y2405" s="137"/>
      <c r="Z2405" s="137"/>
      <c r="AA2405" s="137"/>
      <c r="AB2405" s="137"/>
    </row>
    <row r="2406" s="139" customFormat="1" spans="1:28">
      <c r="A2406" s="137"/>
      <c r="B2406" s="137"/>
      <c r="C2406" s="137"/>
      <c r="D2406" s="137"/>
      <c r="E2406" s="137"/>
      <c r="F2406" s="137"/>
      <c r="G2406" s="137"/>
      <c r="H2406" s="137"/>
      <c r="I2406" s="137"/>
      <c r="J2406" s="137"/>
      <c r="K2406" s="137"/>
      <c r="L2406" s="137"/>
      <c r="M2406" s="137"/>
      <c r="N2406" s="137"/>
      <c r="O2406" s="137"/>
      <c r="P2406" s="137"/>
      <c r="Q2406" s="137"/>
      <c r="R2406" s="137"/>
      <c r="S2406" s="137"/>
      <c r="T2406" s="137"/>
      <c r="U2406" s="137"/>
      <c r="V2406" s="137"/>
      <c r="W2406" s="137"/>
      <c r="X2406" s="137"/>
      <c r="Y2406" s="137"/>
      <c r="Z2406" s="137"/>
      <c r="AA2406" s="137"/>
      <c r="AB2406" s="137"/>
    </row>
    <row r="2407" s="139" customFormat="1" spans="1:28">
      <c r="A2407" s="137"/>
      <c r="B2407" s="137"/>
      <c r="C2407" s="137"/>
      <c r="D2407" s="137"/>
      <c r="E2407" s="137"/>
      <c r="F2407" s="137"/>
      <c r="G2407" s="137"/>
      <c r="H2407" s="137"/>
      <c r="I2407" s="137"/>
      <c r="J2407" s="137"/>
      <c r="K2407" s="137"/>
      <c r="L2407" s="137"/>
      <c r="M2407" s="137"/>
      <c r="N2407" s="137"/>
      <c r="O2407" s="137"/>
      <c r="P2407" s="137"/>
      <c r="Q2407" s="137"/>
      <c r="R2407" s="137"/>
      <c r="S2407" s="137"/>
      <c r="T2407" s="137"/>
      <c r="U2407" s="137"/>
      <c r="V2407" s="137"/>
      <c r="W2407" s="137"/>
      <c r="X2407" s="137"/>
      <c r="Y2407" s="137"/>
      <c r="Z2407" s="137"/>
      <c r="AA2407" s="137"/>
      <c r="AB2407" s="137"/>
    </row>
    <row r="2408" s="139" customFormat="1" spans="1:28">
      <c r="A2408" s="137"/>
      <c r="B2408" s="137"/>
      <c r="C2408" s="137"/>
      <c r="D2408" s="137"/>
      <c r="E2408" s="137"/>
      <c r="F2408" s="137"/>
      <c r="G2408" s="137"/>
      <c r="H2408" s="137"/>
      <c r="I2408" s="137"/>
      <c r="J2408" s="137"/>
      <c r="K2408" s="137"/>
      <c r="L2408" s="137"/>
      <c r="M2408" s="137"/>
      <c r="N2408" s="137"/>
      <c r="O2408" s="137"/>
      <c r="P2408" s="137"/>
      <c r="Q2408" s="137"/>
      <c r="R2408" s="137"/>
      <c r="S2408" s="137"/>
      <c r="T2408" s="137"/>
      <c r="U2408" s="137"/>
      <c r="V2408" s="137"/>
      <c r="W2408" s="137"/>
      <c r="X2408" s="137"/>
      <c r="Y2408" s="137"/>
      <c r="Z2408" s="137"/>
      <c r="AA2408" s="137"/>
      <c r="AB2408" s="137"/>
    </row>
    <row r="2409" s="139" customFormat="1" spans="1:28">
      <c r="A2409" s="137"/>
      <c r="B2409" s="137"/>
      <c r="C2409" s="137"/>
      <c r="D2409" s="137"/>
      <c r="E2409" s="137"/>
      <c r="F2409" s="137"/>
      <c r="G2409" s="137"/>
      <c r="H2409" s="137"/>
      <c r="I2409" s="137"/>
      <c r="J2409" s="137"/>
      <c r="K2409" s="137"/>
      <c r="L2409" s="137"/>
      <c r="M2409" s="137"/>
      <c r="N2409" s="137"/>
      <c r="O2409" s="137"/>
      <c r="P2409" s="137"/>
      <c r="Q2409" s="137"/>
      <c r="R2409" s="137"/>
      <c r="S2409" s="137"/>
      <c r="T2409" s="137"/>
      <c r="U2409" s="137"/>
      <c r="V2409" s="137"/>
      <c r="W2409" s="137"/>
      <c r="X2409" s="137"/>
      <c r="Y2409" s="137"/>
      <c r="Z2409" s="137"/>
      <c r="AA2409" s="137"/>
      <c r="AB2409" s="137"/>
    </row>
    <row r="2410" s="139" customFormat="1" spans="1:28">
      <c r="A2410" s="137"/>
      <c r="B2410" s="137"/>
      <c r="C2410" s="137"/>
      <c r="D2410" s="137"/>
      <c r="E2410" s="137"/>
      <c r="F2410" s="137"/>
      <c r="G2410" s="137"/>
      <c r="H2410" s="137"/>
      <c r="I2410" s="137"/>
      <c r="J2410" s="137"/>
      <c r="K2410" s="137"/>
      <c r="L2410" s="137"/>
      <c r="M2410" s="137"/>
      <c r="N2410" s="137"/>
      <c r="O2410" s="137"/>
      <c r="P2410" s="137"/>
      <c r="Q2410" s="137"/>
      <c r="R2410" s="137"/>
      <c r="S2410" s="137"/>
      <c r="T2410" s="137"/>
      <c r="U2410" s="137"/>
      <c r="V2410" s="137"/>
      <c r="W2410" s="137"/>
      <c r="X2410" s="137"/>
      <c r="Y2410" s="137"/>
      <c r="Z2410" s="137"/>
      <c r="AA2410" s="137"/>
      <c r="AB2410" s="137"/>
    </row>
    <row r="2411" s="139" customFormat="1" spans="1:28">
      <c r="A2411" s="137"/>
      <c r="B2411" s="137"/>
      <c r="C2411" s="137"/>
      <c r="D2411" s="137"/>
      <c r="E2411" s="137"/>
      <c r="F2411" s="137"/>
      <c r="G2411" s="137"/>
      <c r="H2411" s="137"/>
      <c r="I2411" s="137"/>
      <c r="J2411" s="137"/>
      <c r="K2411" s="137"/>
      <c r="L2411" s="137"/>
      <c r="M2411" s="137"/>
      <c r="N2411" s="137"/>
      <c r="O2411" s="137"/>
      <c r="P2411" s="137"/>
      <c r="Q2411" s="137"/>
      <c r="R2411" s="137"/>
      <c r="S2411" s="137"/>
      <c r="T2411" s="137"/>
      <c r="U2411" s="137"/>
      <c r="V2411" s="137"/>
      <c r="W2411" s="137"/>
      <c r="X2411" s="137"/>
      <c r="Y2411" s="137"/>
      <c r="Z2411" s="137"/>
      <c r="AA2411" s="137"/>
      <c r="AB2411" s="137"/>
    </row>
    <row r="2412" s="139" customFormat="1" spans="1:28">
      <c r="A2412" s="137"/>
      <c r="B2412" s="137"/>
      <c r="C2412" s="137"/>
      <c r="D2412" s="137"/>
      <c r="E2412" s="137"/>
      <c r="F2412" s="137"/>
      <c r="G2412" s="137"/>
      <c r="H2412" s="137"/>
      <c r="I2412" s="137"/>
      <c r="J2412" s="137"/>
      <c r="K2412" s="137"/>
      <c r="L2412" s="137"/>
      <c r="M2412" s="137"/>
      <c r="N2412" s="137"/>
      <c r="O2412" s="137"/>
      <c r="P2412" s="137"/>
      <c r="Q2412" s="137"/>
      <c r="R2412" s="137"/>
      <c r="S2412" s="137"/>
      <c r="T2412" s="137"/>
      <c r="U2412" s="137"/>
      <c r="V2412" s="137"/>
      <c r="W2412" s="137"/>
      <c r="X2412" s="137"/>
      <c r="Y2412" s="137"/>
      <c r="Z2412" s="137"/>
      <c r="AA2412" s="137"/>
      <c r="AB2412" s="137"/>
    </row>
    <row r="2413" s="139" customFormat="1" spans="1:28">
      <c r="A2413" s="137"/>
      <c r="B2413" s="137"/>
      <c r="C2413" s="137"/>
      <c r="D2413" s="137"/>
      <c r="E2413" s="137"/>
      <c r="F2413" s="137"/>
      <c r="G2413" s="137"/>
      <c r="H2413" s="137"/>
      <c r="I2413" s="137"/>
      <c r="J2413" s="137"/>
      <c r="K2413" s="137"/>
      <c r="L2413" s="137"/>
      <c r="M2413" s="137"/>
      <c r="N2413" s="137"/>
      <c r="O2413" s="137"/>
      <c r="P2413" s="137"/>
      <c r="Q2413" s="137"/>
      <c r="R2413" s="137"/>
      <c r="S2413" s="137"/>
      <c r="T2413" s="137"/>
      <c r="U2413" s="137"/>
      <c r="V2413" s="137"/>
      <c r="W2413" s="137"/>
      <c r="X2413" s="137"/>
      <c r="Y2413" s="137"/>
      <c r="Z2413" s="137"/>
      <c r="AA2413" s="137"/>
      <c r="AB2413" s="137"/>
    </row>
    <row r="2414" s="139" customFormat="1" spans="1:28">
      <c r="A2414" s="137"/>
      <c r="B2414" s="137"/>
      <c r="C2414" s="137"/>
      <c r="D2414" s="137"/>
      <c r="E2414" s="137"/>
      <c r="F2414" s="137"/>
      <c r="G2414" s="137"/>
      <c r="H2414" s="137"/>
      <c r="I2414" s="137"/>
      <c r="J2414" s="137"/>
      <c r="K2414" s="137"/>
      <c r="L2414" s="137"/>
      <c r="M2414" s="137"/>
      <c r="N2414" s="137"/>
      <c r="O2414" s="137"/>
      <c r="P2414" s="137"/>
      <c r="Q2414" s="137"/>
      <c r="R2414" s="137"/>
      <c r="S2414" s="137"/>
      <c r="T2414" s="137"/>
      <c r="U2414" s="137"/>
      <c r="V2414" s="137"/>
      <c r="W2414" s="137"/>
      <c r="X2414" s="137"/>
      <c r="Y2414" s="137"/>
      <c r="Z2414" s="137"/>
      <c r="AA2414" s="137"/>
      <c r="AB2414" s="137"/>
    </row>
    <row r="2415" s="139" customFormat="1" spans="1:28">
      <c r="A2415" s="137"/>
      <c r="B2415" s="137"/>
      <c r="C2415" s="137"/>
      <c r="D2415" s="137"/>
      <c r="E2415" s="137"/>
      <c r="F2415" s="137"/>
      <c r="G2415" s="137"/>
      <c r="H2415" s="137"/>
      <c r="I2415" s="137"/>
      <c r="J2415" s="137"/>
      <c r="K2415" s="137"/>
      <c r="L2415" s="137"/>
      <c r="M2415" s="137"/>
      <c r="N2415" s="137"/>
      <c r="O2415" s="137"/>
      <c r="P2415" s="137"/>
      <c r="Q2415" s="137"/>
      <c r="R2415" s="137"/>
      <c r="S2415" s="137"/>
      <c r="T2415" s="137"/>
      <c r="U2415" s="137"/>
      <c r="V2415" s="137"/>
      <c r="W2415" s="137"/>
      <c r="X2415" s="137"/>
      <c r="Y2415" s="137"/>
      <c r="Z2415" s="137"/>
      <c r="AA2415" s="137"/>
      <c r="AB2415" s="137"/>
    </row>
    <row r="2416" s="139" customFormat="1" spans="1:28">
      <c r="A2416" s="137"/>
      <c r="B2416" s="137"/>
      <c r="C2416" s="137"/>
      <c r="D2416" s="137"/>
      <c r="E2416" s="137"/>
      <c r="F2416" s="137"/>
      <c r="G2416" s="137"/>
      <c r="H2416" s="137"/>
      <c r="I2416" s="137"/>
      <c r="J2416" s="137"/>
      <c r="K2416" s="137"/>
      <c r="L2416" s="137"/>
      <c r="M2416" s="137"/>
      <c r="N2416" s="137"/>
      <c r="O2416" s="137"/>
      <c r="P2416" s="137"/>
      <c r="Q2416" s="137"/>
      <c r="R2416" s="137"/>
      <c r="S2416" s="137"/>
      <c r="T2416" s="137"/>
      <c r="U2416" s="137"/>
      <c r="V2416" s="137"/>
      <c r="W2416" s="137"/>
      <c r="X2416" s="137"/>
      <c r="Y2416" s="137"/>
      <c r="Z2416" s="137"/>
      <c r="AA2416" s="137"/>
      <c r="AB2416" s="137"/>
    </row>
    <row r="2417" s="139" customFormat="1" spans="1:28">
      <c r="A2417" s="137"/>
      <c r="B2417" s="137"/>
      <c r="C2417" s="137"/>
      <c r="D2417" s="137"/>
      <c r="E2417" s="137"/>
      <c r="F2417" s="137"/>
      <c r="G2417" s="137"/>
      <c r="H2417" s="137"/>
      <c r="I2417" s="137"/>
      <c r="J2417" s="137"/>
      <c r="K2417" s="137"/>
      <c r="L2417" s="137"/>
      <c r="M2417" s="137"/>
      <c r="N2417" s="137"/>
      <c r="O2417" s="137"/>
      <c r="P2417" s="137"/>
      <c r="Q2417" s="137"/>
      <c r="R2417" s="137"/>
      <c r="S2417" s="137"/>
      <c r="T2417" s="137"/>
      <c r="U2417" s="137"/>
      <c r="V2417" s="137"/>
      <c r="W2417" s="137"/>
      <c r="X2417" s="137"/>
      <c r="Y2417" s="137"/>
      <c r="Z2417" s="137"/>
      <c r="AA2417" s="137"/>
      <c r="AB2417" s="137"/>
    </row>
    <row r="2418" s="139" customFormat="1" spans="1:28">
      <c r="A2418" s="137"/>
      <c r="B2418" s="137"/>
      <c r="C2418" s="137"/>
      <c r="D2418" s="137"/>
      <c r="E2418" s="137"/>
      <c r="F2418" s="137"/>
      <c r="G2418" s="137"/>
      <c r="H2418" s="137"/>
      <c r="I2418" s="137"/>
      <c r="J2418" s="137"/>
      <c r="K2418" s="137"/>
      <c r="L2418" s="137"/>
      <c r="M2418" s="137"/>
      <c r="N2418" s="137"/>
      <c r="O2418" s="137"/>
      <c r="P2418" s="137"/>
      <c r="Q2418" s="137"/>
      <c r="R2418" s="137"/>
      <c r="S2418" s="137"/>
      <c r="T2418" s="137"/>
      <c r="U2418" s="137"/>
      <c r="V2418" s="137"/>
      <c r="W2418" s="137"/>
      <c r="X2418" s="137"/>
      <c r="Y2418" s="137"/>
      <c r="Z2418" s="137"/>
      <c r="AA2418" s="137"/>
      <c r="AB2418" s="137"/>
    </row>
    <row r="2419" s="139" customFormat="1" spans="1:28">
      <c r="A2419" s="137"/>
      <c r="B2419" s="137"/>
      <c r="C2419" s="137"/>
      <c r="D2419" s="137"/>
      <c r="E2419" s="137"/>
      <c r="F2419" s="137"/>
      <c r="G2419" s="137"/>
      <c r="H2419" s="137"/>
      <c r="I2419" s="137"/>
      <c r="J2419" s="137"/>
      <c r="K2419" s="137"/>
      <c r="L2419" s="137"/>
      <c r="M2419" s="137"/>
      <c r="N2419" s="137"/>
      <c r="O2419" s="137"/>
      <c r="P2419" s="137"/>
      <c r="Q2419" s="137"/>
      <c r="R2419" s="137"/>
      <c r="S2419" s="137"/>
      <c r="T2419" s="137"/>
      <c r="U2419" s="137"/>
      <c r="V2419" s="137"/>
      <c r="W2419" s="137"/>
      <c r="X2419" s="137"/>
      <c r="Y2419" s="137"/>
      <c r="Z2419" s="137"/>
      <c r="AA2419" s="137"/>
      <c r="AB2419" s="137"/>
    </row>
    <row r="2420" s="139" customFormat="1" spans="1:28">
      <c r="A2420" s="137"/>
      <c r="B2420" s="137"/>
      <c r="C2420" s="137"/>
      <c r="D2420" s="137"/>
      <c r="E2420" s="137"/>
      <c r="F2420" s="137"/>
      <c r="G2420" s="137"/>
      <c r="H2420" s="137"/>
      <c r="I2420" s="137"/>
      <c r="J2420" s="137"/>
      <c r="K2420" s="137"/>
      <c r="L2420" s="137"/>
      <c r="M2420" s="137"/>
      <c r="N2420" s="137"/>
      <c r="O2420" s="137"/>
      <c r="P2420" s="137"/>
      <c r="Q2420" s="137"/>
      <c r="R2420" s="137"/>
      <c r="S2420" s="137"/>
      <c r="T2420" s="137"/>
      <c r="U2420" s="137"/>
      <c r="V2420" s="137"/>
      <c r="W2420" s="137"/>
      <c r="X2420" s="137"/>
      <c r="Y2420" s="137"/>
      <c r="Z2420" s="137"/>
      <c r="AA2420" s="137"/>
      <c r="AB2420" s="137"/>
    </row>
    <row r="2421" s="139" customFormat="1" spans="1:28">
      <c r="A2421" s="137"/>
      <c r="B2421" s="137"/>
      <c r="C2421" s="137"/>
      <c r="D2421" s="137"/>
      <c r="E2421" s="137"/>
      <c r="F2421" s="137"/>
      <c r="G2421" s="137"/>
      <c r="H2421" s="137"/>
      <c r="I2421" s="137"/>
      <c r="J2421" s="137"/>
      <c r="K2421" s="137"/>
      <c r="L2421" s="137"/>
      <c r="M2421" s="137"/>
      <c r="N2421" s="137"/>
      <c r="O2421" s="137"/>
      <c r="P2421" s="137"/>
      <c r="Q2421" s="137"/>
      <c r="R2421" s="137"/>
      <c r="S2421" s="137"/>
      <c r="T2421" s="137"/>
      <c r="U2421" s="137"/>
      <c r="V2421" s="137"/>
      <c r="W2421" s="137"/>
      <c r="X2421" s="137"/>
      <c r="Y2421" s="137"/>
      <c r="Z2421" s="137"/>
      <c r="AA2421" s="137"/>
      <c r="AB2421" s="137"/>
    </row>
    <row r="2422" s="139" customFormat="1" spans="1:28">
      <c r="A2422" s="137"/>
      <c r="B2422" s="137"/>
      <c r="C2422" s="137"/>
      <c r="D2422" s="137"/>
      <c r="E2422" s="137"/>
      <c r="F2422" s="137"/>
      <c r="G2422" s="137"/>
      <c r="H2422" s="137"/>
      <c r="I2422" s="137"/>
      <c r="J2422" s="137"/>
      <c r="K2422" s="137"/>
      <c r="L2422" s="137"/>
      <c r="M2422" s="137"/>
      <c r="N2422" s="137"/>
      <c r="O2422" s="137"/>
      <c r="P2422" s="137"/>
      <c r="Q2422" s="137"/>
      <c r="R2422" s="137"/>
      <c r="S2422" s="137"/>
      <c r="T2422" s="137"/>
      <c r="U2422" s="137"/>
      <c r="V2422" s="137"/>
      <c r="W2422" s="137"/>
      <c r="X2422" s="137"/>
      <c r="Y2422" s="137"/>
      <c r="Z2422" s="137"/>
      <c r="AA2422" s="137"/>
      <c r="AB2422" s="137"/>
    </row>
    <row r="2423" s="139" customFormat="1" spans="1:28">
      <c r="A2423" s="137"/>
      <c r="B2423" s="137"/>
      <c r="C2423" s="137"/>
      <c r="D2423" s="137"/>
      <c r="E2423" s="137"/>
      <c r="F2423" s="137"/>
      <c r="G2423" s="137"/>
      <c r="H2423" s="137"/>
      <c r="I2423" s="137"/>
      <c r="J2423" s="137"/>
      <c r="K2423" s="137"/>
      <c r="L2423" s="137"/>
      <c r="M2423" s="137"/>
      <c r="N2423" s="137"/>
      <c r="O2423" s="137"/>
      <c r="P2423" s="137"/>
      <c r="Q2423" s="137"/>
      <c r="R2423" s="137"/>
      <c r="S2423" s="137"/>
      <c r="T2423" s="137"/>
      <c r="U2423" s="137"/>
      <c r="V2423" s="137"/>
      <c r="W2423" s="137"/>
      <c r="X2423" s="137"/>
      <c r="Y2423" s="137"/>
      <c r="Z2423" s="137"/>
      <c r="AA2423" s="137"/>
      <c r="AB2423" s="137"/>
    </row>
    <row r="2424" s="139" customFormat="1" spans="1:28">
      <c r="A2424" s="137"/>
      <c r="B2424" s="137"/>
      <c r="C2424" s="137"/>
      <c r="D2424" s="137"/>
      <c r="E2424" s="137"/>
      <c r="F2424" s="137"/>
      <c r="G2424" s="137"/>
      <c r="H2424" s="137"/>
      <c r="I2424" s="137"/>
      <c r="J2424" s="137"/>
      <c r="K2424" s="137"/>
      <c r="L2424" s="137"/>
      <c r="M2424" s="137"/>
      <c r="N2424" s="137"/>
      <c r="O2424" s="137"/>
      <c r="P2424" s="137"/>
      <c r="Q2424" s="137"/>
      <c r="R2424" s="137"/>
      <c r="S2424" s="137"/>
      <c r="T2424" s="137"/>
      <c r="U2424" s="137"/>
      <c r="V2424" s="137"/>
      <c r="W2424" s="137"/>
      <c r="X2424" s="137"/>
      <c r="Y2424" s="137"/>
      <c r="Z2424" s="137"/>
      <c r="AA2424" s="137"/>
      <c r="AB2424" s="137"/>
    </row>
    <row r="2425" s="139" customFormat="1" spans="1:28">
      <c r="A2425" s="137"/>
      <c r="B2425" s="137"/>
      <c r="C2425" s="137"/>
      <c r="D2425" s="137"/>
      <c r="E2425" s="137"/>
      <c r="F2425" s="137"/>
      <c r="G2425" s="137"/>
      <c r="H2425" s="137"/>
      <c r="I2425" s="137"/>
      <c r="J2425" s="137"/>
      <c r="K2425" s="137"/>
      <c r="L2425" s="137"/>
      <c r="M2425" s="137"/>
      <c r="N2425" s="137"/>
      <c r="O2425" s="137"/>
      <c r="P2425" s="137"/>
      <c r="Q2425" s="137"/>
      <c r="R2425" s="137"/>
      <c r="S2425" s="137"/>
      <c r="T2425" s="137"/>
      <c r="U2425" s="137"/>
      <c r="V2425" s="137"/>
      <c r="W2425" s="137"/>
      <c r="X2425" s="137"/>
      <c r="Y2425" s="137"/>
      <c r="Z2425" s="137"/>
      <c r="AA2425" s="137"/>
      <c r="AB2425" s="137"/>
    </row>
    <row r="2426" s="139" customFormat="1" spans="1:28">
      <c r="A2426" s="137"/>
      <c r="B2426" s="137"/>
      <c r="C2426" s="137"/>
      <c r="D2426" s="137"/>
      <c r="E2426" s="137"/>
      <c r="F2426" s="137"/>
      <c r="G2426" s="137"/>
      <c r="H2426" s="137"/>
      <c r="I2426" s="137"/>
      <c r="J2426" s="137"/>
      <c r="K2426" s="137"/>
      <c r="L2426" s="137"/>
      <c r="M2426" s="137"/>
      <c r="N2426" s="137"/>
      <c r="O2426" s="137"/>
      <c r="P2426" s="137"/>
      <c r="Q2426" s="137"/>
      <c r="R2426" s="137"/>
      <c r="S2426" s="137"/>
      <c r="T2426" s="137"/>
      <c r="U2426" s="137"/>
      <c r="V2426" s="137"/>
      <c r="W2426" s="137"/>
      <c r="X2426" s="137"/>
      <c r="Y2426" s="137"/>
      <c r="Z2426" s="137"/>
      <c r="AA2426" s="137"/>
      <c r="AB2426" s="137"/>
    </row>
    <row r="2427" s="139" customFormat="1" spans="1:28">
      <c r="A2427" s="137"/>
      <c r="B2427" s="137"/>
      <c r="C2427" s="137"/>
      <c r="D2427" s="137"/>
      <c r="E2427" s="137"/>
      <c r="F2427" s="137"/>
      <c r="G2427" s="137"/>
      <c r="H2427" s="137"/>
      <c r="I2427" s="137"/>
      <c r="J2427" s="137"/>
      <c r="K2427" s="137"/>
      <c r="L2427" s="137"/>
      <c r="M2427" s="137"/>
      <c r="N2427" s="137"/>
      <c r="O2427" s="137"/>
      <c r="P2427" s="137"/>
      <c r="Q2427" s="137"/>
      <c r="R2427" s="137"/>
      <c r="S2427" s="137"/>
      <c r="T2427" s="137"/>
      <c r="U2427" s="137"/>
      <c r="V2427" s="137"/>
      <c r="W2427" s="137"/>
      <c r="X2427" s="137"/>
      <c r="Y2427" s="137"/>
      <c r="Z2427" s="137"/>
      <c r="AA2427" s="137"/>
      <c r="AB2427" s="137"/>
    </row>
    <row r="2428" s="139" customFormat="1" spans="1:28">
      <c r="A2428" s="137"/>
      <c r="B2428" s="137"/>
      <c r="C2428" s="137"/>
      <c r="D2428" s="137"/>
      <c r="E2428" s="137"/>
      <c r="F2428" s="137"/>
      <c r="G2428" s="137"/>
      <c r="H2428" s="137"/>
      <c r="I2428" s="137"/>
      <c r="J2428" s="137"/>
      <c r="K2428" s="137"/>
      <c r="L2428" s="137"/>
      <c r="M2428" s="137"/>
      <c r="N2428" s="137"/>
      <c r="O2428" s="137"/>
      <c r="P2428" s="137"/>
      <c r="Q2428" s="137"/>
      <c r="R2428" s="137"/>
      <c r="S2428" s="137"/>
      <c r="T2428" s="137"/>
      <c r="U2428" s="137"/>
      <c r="V2428" s="137"/>
      <c r="W2428" s="137"/>
      <c r="X2428" s="137"/>
      <c r="Y2428" s="137"/>
      <c r="Z2428" s="137"/>
      <c r="AA2428" s="137"/>
      <c r="AB2428" s="137"/>
    </row>
    <row r="2429" s="139" customFormat="1" spans="1:28">
      <c r="A2429" s="137"/>
      <c r="B2429" s="137"/>
      <c r="C2429" s="137"/>
      <c r="D2429" s="137"/>
      <c r="E2429" s="137"/>
      <c r="F2429" s="137"/>
      <c r="G2429" s="137"/>
      <c r="H2429" s="137"/>
      <c r="I2429" s="137"/>
      <c r="J2429" s="137"/>
      <c r="K2429" s="137"/>
      <c r="L2429" s="137"/>
      <c r="M2429" s="137"/>
      <c r="N2429" s="137"/>
      <c r="O2429" s="137"/>
      <c r="P2429" s="137"/>
      <c r="Q2429" s="137"/>
      <c r="R2429" s="137"/>
      <c r="S2429" s="137"/>
      <c r="T2429" s="137"/>
      <c r="U2429" s="137"/>
      <c r="V2429" s="137"/>
      <c r="W2429" s="137"/>
      <c r="X2429" s="137"/>
      <c r="Y2429" s="137"/>
      <c r="Z2429" s="137"/>
      <c r="AA2429" s="137"/>
      <c r="AB2429" s="137"/>
    </row>
    <row r="2430" s="139" customFormat="1" spans="1:28">
      <c r="A2430" s="137"/>
      <c r="B2430" s="137"/>
      <c r="C2430" s="137"/>
      <c r="D2430" s="137"/>
      <c r="E2430" s="137"/>
      <c r="F2430" s="137"/>
      <c r="G2430" s="137"/>
      <c r="H2430" s="137"/>
      <c r="I2430" s="137"/>
      <c r="J2430" s="137"/>
      <c r="K2430" s="137"/>
      <c r="L2430" s="137"/>
      <c r="M2430" s="137"/>
      <c r="N2430" s="137"/>
      <c r="O2430" s="137"/>
      <c r="P2430" s="137"/>
      <c r="Q2430" s="137"/>
      <c r="R2430" s="137"/>
      <c r="S2430" s="137"/>
      <c r="T2430" s="137"/>
      <c r="U2430" s="137"/>
      <c r="V2430" s="137"/>
      <c r="W2430" s="137"/>
      <c r="X2430" s="137"/>
      <c r="Y2430" s="137"/>
      <c r="Z2430" s="137"/>
      <c r="AA2430" s="137"/>
      <c r="AB2430" s="137"/>
    </row>
    <row r="2431" s="139" customFormat="1" spans="1:28">
      <c r="A2431" s="137"/>
      <c r="B2431" s="137"/>
      <c r="C2431" s="137"/>
      <c r="D2431" s="137"/>
      <c r="E2431" s="137"/>
      <c r="F2431" s="137"/>
      <c r="G2431" s="137"/>
      <c r="H2431" s="137"/>
      <c r="I2431" s="137"/>
      <c r="J2431" s="137"/>
      <c r="K2431" s="137"/>
      <c r="L2431" s="137"/>
      <c r="M2431" s="137"/>
      <c r="N2431" s="137"/>
      <c r="O2431" s="137"/>
      <c r="P2431" s="137"/>
      <c r="Q2431" s="137"/>
      <c r="R2431" s="137"/>
      <c r="S2431" s="137"/>
      <c r="T2431" s="137"/>
      <c r="U2431" s="137"/>
      <c r="V2431" s="137"/>
      <c r="W2431" s="137"/>
      <c r="X2431" s="137"/>
      <c r="Y2431" s="137"/>
      <c r="Z2431" s="137"/>
      <c r="AA2431" s="137"/>
      <c r="AB2431" s="137"/>
    </row>
    <row r="2432" s="139" customFormat="1" spans="1:28">
      <c r="A2432" s="137"/>
      <c r="B2432" s="137"/>
      <c r="C2432" s="137"/>
      <c r="D2432" s="137"/>
      <c r="E2432" s="137"/>
      <c r="F2432" s="137"/>
      <c r="G2432" s="137"/>
      <c r="H2432" s="137"/>
      <c r="I2432" s="137"/>
      <c r="J2432" s="137"/>
      <c r="K2432" s="137"/>
      <c r="L2432" s="137"/>
      <c r="M2432" s="137"/>
      <c r="N2432" s="137"/>
      <c r="O2432" s="137"/>
      <c r="P2432" s="137"/>
      <c r="Q2432" s="137"/>
      <c r="R2432" s="137"/>
      <c r="S2432" s="137"/>
      <c r="T2432" s="137"/>
      <c r="U2432" s="137"/>
      <c r="V2432" s="137"/>
      <c r="W2432" s="137"/>
      <c r="X2432" s="137"/>
      <c r="Y2432" s="137"/>
      <c r="Z2432" s="137"/>
      <c r="AA2432" s="137"/>
      <c r="AB2432" s="137"/>
    </row>
    <row r="2433" s="139" customFormat="1" spans="1:28">
      <c r="A2433" s="137"/>
      <c r="B2433" s="137"/>
      <c r="C2433" s="137"/>
      <c r="D2433" s="137"/>
      <c r="E2433" s="137"/>
      <c r="F2433" s="137"/>
      <c r="G2433" s="137"/>
      <c r="H2433" s="137"/>
      <c r="I2433" s="137"/>
      <c r="J2433" s="137"/>
      <c r="K2433" s="137"/>
      <c r="L2433" s="137"/>
      <c r="M2433" s="137"/>
      <c r="N2433" s="137"/>
      <c r="O2433" s="137"/>
      <c r="P2433" s="137"/>
      <c r="Q2433" s="137"/>
      <c r="R2433" s="137"/>
      <c r="S2433" s="137"/>
      <c r="T2433" s="137"/>
      <c r="U2433" s="137"/>
      <c r="V2433" s="137"/>
      <c r="W2433" s="137"/>
      <c r="X2433" s="137"/>
      <c r="Y2433" s="137"/>
      <c r="Z2433" s="137"/>
      <c r="AA2433" s="137"/>
      <c r="AB2433" s="137"/>
    </row>
    <row r="2434" s="139" customFormat="1" spans="1:28">
      <c r="A2434" s="137"/>
      <c r="B2434" s="137"/>
      <c r="C2434" s="137"/>
      <c r="D2434" s="137"/>
      <c r="E2434" s="137"/>
      <c r="F2434" s="137"/>
      <c r="G2434" s="137"/>
      <c r="H2434" s="137"/>
      <c r="I2434" s="137"/>
      <c r="J2434" s="137"/>
      <c r="K2434" s="137"/>
      <c r="L2434" s="137"/>
      <c r="M2434" s="137"/>
      <c r="N2434" s="137"/>
      <c r="O2434" s="137"/>
      <c r="P2434" s="137"/>
      <c r="Q2434" s="137"/>
      <c r="R2434" s="137"/>
      <c r="S2434" s="137"/>
      <c r="T2434" s="137"/>
      <c r="U2434" s="137"/>
      <c r="V2434" s="137"/>
      <c r="W2434" s="137"/>
      <c r="X2434" s="137"/>
      <c r="Y2434" s="137"/>
      <c r="Z2434" s="137"/>
      <c r="AA2434" s="137"/>
      <c r="AB2434" s="137"/>
    </row>
    <row r="2435" s="139" customFormat="1" spans="1:28">
      <c r="A2435" s="137"/>
      <c r="B2435" s="137"/>
      <c r="C2435" s="137"/>
      <c r="D2435" s="137"/>
      <c r="E2435" s="137"/>
      <c r="F2435" s="137"/>
      <c r="G2435" s="137"/>
      <c r="H2435" s="137"/>
      <c r="I2435" s="137"/>
      <c r="J2435" s="137"/>
      <c r="K2435" s="137"/>
      <c r="L2435" s="137"/>
      <c r="M2435" s="137"/>
      <c r="N2435" s="137"/>
      <c r="O2435" s="137"/>
      <c r="P2435" s="137"/>
      <c r="Q2435" s="137"/>
      <c r="R2435" s="137"/>
      <c r="S2435" s="137"/>
      <c r="T2435" s="137"/>
      <c r="U2435" s="137"/>
      <c r="V2435" s="137"/>
      <c r="W2435" s="137"/>
      <c r="X2435" s="137"/>
      <c r="Y2435" s="137"/>
      <c r="Z2435" s="137"/>
      <c r="AA2435" s="137"/>
      <c r="AB2435" s="137"/>
    </row>
    <row r="2436" s="139" customFormat="1" spans="1:28">
      <c r="A2436" s="137"/>
      <c r="B2436" s="137"/>
      <c r="C2436" s="137"/>
      <c r="D2436" s="137"/>
      <c r="E2436" s="137"/>
      <c r="F2436" s="137"/>
      <c r="G2436" s="137"/>
      <c r="H2436" s="137"/>
      <c r="I2436" s="137"/>
      <c r="J2436" s="137"/>
      <c r="K2436" s="137"/>
      <c r="L2436" s="137"/>
      <c r="M2436" s="137"/>
      <c r="N2436" s="137"/>
      <c r="O2436" s="137"/>
      <c r="P2436" s="137"/>
      <c r="Q2436" s="137"/>
      <c r="R2436" s="137"/>
      <c r="S2436" s="137"/>
      <c r="T2436" s="137"/>
      <c r="U2436" s="137"/>
      <c r="V2436" s="137"/>
      <c r="W2436" s="137"/>
      <c r="X2436" s="137"/>
      <c r="Y2436" s="137"/>
      <c r="Z2436" s="137"/>
      <c r="AA2436" s="137"/>
      <c r="AB2436" s="137"/>
    </row>
    <row r="2437" s="139" customFormat="1" spans="1:28">
      <c r="A2437" s="137"/>
      <c r="B2437" s="137"/>
      <c r="C2437" s="137"/>
      <c r="D2437" s="137"/>
      <c r="E2437" s="137"/>
      <c r="F2437" s="137"/>
      <c r="G2437" s="137"/>
      <c r="H2437" s="137"/>
      <c r="I2437" s="137"/>
      <c r="J2437" s="137"/>
      <c r="K2437" s="137"/>
      <c r="L2437" s="137"/>
      <c r="M2437" s="137"/>
      <c r="N2437" s="137"/>
      <c r="O2437" s="137"/>
      <c r="P2437" s="137"/>
      <c r="Q2437" s="137"/>
      <c r="R2437" s="137"/>
      <c r="S2437" s="137"/>
      <c r="T2437" s="137"/>
      <c r="U2437" s="137"/>
      <c r="V2437" s="137"/>
      <c r="W2437" s="137"/>
      <c r="X2437" s="137"/>
      <c r="Y2437" s="137"/>
      <c r="Z2437" s="137"/>
      <c r="AA2437" s="137"/>
      <c r="AB2437" s="137"/>
    </row>
    <row r="2438" s="139" customFormat="1" spans="1:28">
      <c r="A2438" s="137"/>
      <c r="B2438" s="137"/>
      <c r="C2438" s="137"/>
      <c r="D2438" s="137"/>
      <c r="E2438" s="137"/>
      <c r="F2438" s="137"/>
      <c r="G2438" s="137"/>
      <c r="H2438" s="137"/>
      <c r="I2438" s="137"/>
      <c r="J2438" s="137"/>
      <c r="K2438" s="137"/>
      <c r="L2438" s="137"/>
      <c r="M2438" s="137"/>
      <c r="N2438" s="137"/>
      <c r="O2438" s="137"/>
      <c r="P2438" s="137"/>
      <c r="Q2438" s="137"/>
      <c r="R2438" s="137"/>
      <c r="S2438" s="137"/>
      <c r="T2438" s="137"/>
      <c r="U2438" s="137"/>
      <c r="V2438" s="137"/>
      <c r="W2438" s="137"/>
      <c r="X2438" s="137"/>
      <c r="Y2438" s="137"/>
      <c r="Z2438" s="137"/>
      <c r="AA2438" s="137"/>
      <c r="AB2438" s="137"/>
    </row>
    <row r="2439" s="139" customFormat="1" spans="1:28">
      <c r="A2439" s="137"/>
      <c r="B2439" s="137"/>
      <c r="C2439" s="137"/>
      <c r="D2439" s="137"/>
      <c r="E2439" s="137"/>
      <c r="F2439" s="137"/>
      <c r="G2439" s="137"/>
      <c r="H2439" s="137"/>
      <c r="I2439" s="137"/>
      <c r="J2439" s="137"/>
      <c r="K2439" s="137"/>
      <c r="L2439" s="137"/>
      <c r="M2439" s="137"/>
      <c r="N2439" s="137"/>
      <c r="O2439" s="137"/>
      <c r="P2439" s="137"/>
      <c r="Q2439" s="137"/>
      <c r="R2439" s="137"/>
      <c r="S2439" s="137"/>
      <c r="T2439" s="137"/>
      <c r="U2439" s="137"/>
      <c r="V2439" s="137"/>
      <c r="W2439" s="137"/>
      <c r="X2439" s="137"/>
      <c r="Y2439" s="137"/>
      <c r="Z2439" s="137"/>
      <c r="AA2439" s="137"/>
      <c r="AB2439" s="137"/>
    </row>
    <row r="2440" s="139" customFormat="1" spans="1:28">
      <c r="A2440" s="137"/>
      <c r="B2440" s="137"/>
      <c r="C2440" s="137"/>
      <c r="D2440" s="137"/>
      <c r="E2440" s="137"/>
      <c r="F2440" s="137"/>
      <c r="G2440" s="137"/>
      <c r="H2440" s="137"/>
      <c r="I2440" s="137"/>
      <c r="J2440" s="137"/>
      <c r="K2440" s="137"/>
      <c r="L2440" s="137"/>
      <c r="M2440" s="137"/>
      <c r="N2440" s="137"/>
      <c r="O2440" s="137"/>
      <c r="P2440" s="137"/>
      <c r="Q2440" s="137"/>
      <c r="R2440" s="137"/>
      <c r="S2440" s="137"/>
      <c r="T2440" s="137"/>
      <c r="U2440" s="137"/>
      <c r="V2440" s="137"/>
      <c r="W2440" s="137"/>
      <c r="X2440" s="137"/>
      <c r="Y2440" s="137"/>
      <c r="Z2440" s="137"/>
      <c r="AA2440" s="137"/>
      <c r="AB2440" s="137"/>
    </row>
    <row r="2441" s="139" customFormat="1" spans="1:28">
      <c r="A2441" s="137"/>
      <c r="B2441" s="137"/>
      <c r="C2441" s="137"/>
      <c r="D2441" s="137"/>
      <c r="E2441" s="137"/>
      <c r="F2441" s="137"/>
      <c r="G2441" s="137"/>
      <c r="H2441" s="137"/>
      <c r="I2441" s="137"/>
      <c r="J2441" s="137"/>
      <c r="K2441" s="137"/>
      <c r="L2441" s="137"/>
      <c r="M2441" s="137"/>
      <c r="N2441" s="137"/>
      <c r="O2441" s="137"/>
      <c r="P2441" s="137"/>
      <c r="Q2441" s="137"/>
      <c r="R2441" s="137"/>
      <c r="S2441" s="137"/>
      <c r="T2441" s="137"/>
      <c r="U2441" s="137"/>
      <c r="V2441" s="137"/>
      <c r="W2441" s="137"/>
      <c r="X2441" s="137"/>
      <c r="Y2441" s="137"/>
      <c r="Z2441" s="137"/>
      <c r="AA2441" s="137"/>
      <c r="AB2441" s="137"/>
    </row>
    <row r="2442" s="139" customFormat="1" spans="1:28">
      <c r="A2442" s="137"/>
      <c r="B2442" s="137"/>
      <c r="C2442" s="137"/>
      <c r="D2442" s="137"/>
      <c r="E2442" s="137"/>
      <c r="F2442" s="137"/>
      <c r="G2442" s="137"/>
      <c r="H2442" s="137"/>
      <c r="I2442" s="137"/>
      <c r="J2442" s="137"/>
      <c r="K2442" s="137"/>
      <c r="L2442" s="137"/>
      <c r="M2442" s="137"/>
      <c r="N2442" s="137"/>
      <c r="O2442" s="137"/>
      <c r="P2442" s="137"/>
      <c r="Q2442" s="137"/>
      <c r="R2442" s="137"/>
      <c r="S2442" s="137"/>
      <c r="T2442" s="137"/>
      <c r="U2442" s="137"/>
      <c r="V2442" s="137"/>
      <c r="W2442" s="137"/>
      <c r="X2442" s="137"/>
      <c r="Y2442" s="137"/>
      <c r="Z2442" s="137"/>
      <c r="AA2442" s="137"/>
      <c r="AB2442" s="137"/>
    </row>
    <row r="2443" s="139" customFormat="1" spans="1:28">
      <c r="A2443" s="137"/>
      <c r="B2443" s="137"/>
      <c r="C2443" s="137"/>
      <c r="D2443" s="137"/>
      <c r="E2443" s="137"/>
      <c r="F2443" s="137"/>
      <c r="G2443" s="137"/>
      <c r="H2443" s="137"/>
      <c r="I2443" s="137"/>
      <c r="J2443" s="137"/>
      <c r="K2443" s="137"/>
      <c r="L2443" s="137"/>
      <c r="M2443" s="137"/>
      <c r="N2443" s="137"/>
      <c r="O2443" s="137"/>
      <c r="P2443" s="137"/>
      <c r="Q2443" s="137"/>
      <c r="R2443" s="137"/>
      <c r="S2443" s="137"/>
      <c r="T2443" s="137"/>
      <c r="U2443" s="137"/>
      <c r="V2443" s="137"/>
      <c r="W2443" s="137"/>
      <c r="X2443" s="137"/>
      <c r="Y2443" s="137"/>
      <c r="Z2443" s="137"/>
      <c r="AA2443" s="137"/>
      <c r="AB2443" s="137"/>
    </row>
    <row r="2444" s="139" customFormat="1" spans="1:28">
      <c r="A2444" s="137"/>
      <c r="B2444" s="137"/>
      <c r="C2444" s="137"/>
      <c r="D2444" s="137"/>
      <c r="E2444" s="137"/>
      <c r="F2444" s="137"/>
      <c r="G2444" s="137"/>
      <c r="H2444" s="137"/>
      <c r="I2444" s="137"/>
      <c r="J2444" s="137"/>
      <c r="K2444" s="137"/>
      <c r="L2444" s="137"/>
      <c r="M2444" s="137"/>
      <c r="N2444" s="137"/>
      <c r="O2444" s="137"/>
      <c r="P2444" s="137"/>
      <c r="Q2444" s="137"/>
      <c r="R2444" s="137"/>
      <c r="S2444" s="137"/>
      <c r="T2444" s="137"/>
      <c r="U2444" s="137"/>
      <c r="V2444" s="137"/>
      <c r="W2444" s="137"/>
      <c r="X2444" s="137"/>
      <c r="Y2444" s="137"/>
      <c r="Z2444" s="137"/>
      <c r="AA2444" s="137"/>
      <c r="AB2444" s="137"/>
    </row>
    <row r="2445" s="139" customFormat="1" spans="1:28">
      <c r="A2445" s="137"/>
      <c r="B2445" s="137"/>
      <c r="C2445" s="137"/>
      <c r="D2445" s="137"/>
      <c r="E2445" s="137"/>
      <c r="F2445" s="137"/>
      <c r="G2445" s="137"/>
      <c r="H2445" s="137"/>
      <c r="I2445" s="137"/>
      <c r="J2445" s="137"/>
      <c r="K2445" s="137"/>
      <c r="L2445" s="137"/>
      <c r="M2445" s="137"/>
      <c r="N2445" s="137"/>
      <c r="O2445" s="137"/>
      <c r="P2445" s="137"/>
      <c r="Q2445" s="137"/>
      <c r="R2445" s="137"/>
      <c r="S2445" s="137"/>
      <c r="T2445" s="137"/>
      <c r="U2445" s="137"/>
      <c r="V2445" s="137"/>
      <c r="W2445" s="137"/>
      <c r="X2445" s="137"/>
      <c r="Y2445" s="137"/>
      <c r="Z2445" s="137"/>
      <c r="AA2445" s="137"/>
      <c r="AB2445" s="137"/>
    </row>
    <row r="2446" s="139" customFormat="1" spans="1:28">
      <c r="A2446" s="137"/>
      <c r="B2446" s="137"/>
      <c r="C2446" s="137"/>
      <c r="D2446" s="137"/>
      <c r="E2446" s="137"/>
      <c r="F2446" s="137"/>
      <c r="G2446" s="137"/>
      <c r="H2446" s="137"/>
      <c r="I2446" s="137"/>
      <c r="J2446" s="137"/>
      <c r="K2446" s="137"/>
      <c r="L2446" s="137"/>
      <c r="M2446" s="137"/>
      <c r="N2446" s="137"/>
      <c r="O2446" s="137"/>
      <c r="P2446" s="137"/>
      <c r="Q2446" s="137"/>
      <c r="R2446" s="137"/>
      <c r="S2446" s="137"/>
      <c r="T2446" s="137"/>
      <c r="U2446" s="137"/>
      <c r="V2446" s="137"/>
      <c r="W2446" s="137"/>
      <c r="X2446" s="137"/>
      <c r="Y2446" s="137"/>
      <c r="Z2446" s="137"/>
      <c r="AA2446" s="137"/>
      <c r="AB2446" s="137"/>
    </row>
    <row r="2447" s="139" customFormat="1" spans="1:28">
      <c r="A2447" s="137"/>
      <c r="B2447" s="137"/>
      <c r="C2447" s="137"/>
      <c r="D2447" s="137"/>
      <c r="E2447" s="137"/>
      <c r="F2447" s="137"/>
      <c r="G2447" s="137"/>
      <c r="H2447" s="137"/>
      <c r="I2447" s="137"/>
      <c r="J2447" s="137"/>
      <c r="K2447" s="137"/>
      <c r="L2447" s="137"/>
      <c r="M2447" s="137"/>
      <c r="N2447" s="137"/>
      <c r="O2447" s="137"/>
      <c r="P2447" s="137"/>
      <c r="Q2447" s="137"/>
      <c r="R2447" s="137"/>
      <c r="S2447" s="137"/>
      <c r="T2447" s="137"/>
      <c r="U2447" s="137"/>
      <c r="V2447" s="137"/>
      <c r="W2447" s="137"/>
      <c r="X2447" s="137"/>
      <c r="Y2447" s="137"/>
      <c r="Z2447" s="137"/>
      <c r="AA2447" s="137"/>
      <c r="AB2447" s="137"/>
    </row>
    <row r="2448" s="139" customFormat="1" spans="1:28">
      <c r="A2448" s="137"/>
      <c r="B2448" s="137"/>
      <c r="C2448" s="137"/>
      <c r="D2448" s="137"/>
      <c r="E2448" s="137"/>
      <c r="F2448" s="137"/>
      <c r="G2448" s="137"/>
      <c r="H2448" s="137"/>
      <c r="I2448" s="137"/>
      <c r="J2448" s="137"/>
      <c r="K2448" s="137"/>
      <c r="L2448" s="137"/>
      <c r="M2448" s="137"/>
      <c r="N2448" s="137"/>
      <c r="O2448" s="137"/>
      <c r="P2448" s="137"/>
      <c r="Q2448" s="137"/>
      <c r="R2448" s="137"/>
      <c r="S2448" s="137"/>
      <c r="T2448" s="137"/>
      <c r="U2448" s="137"/>
      <c r="V2448" s="137"/>
      <c r="W2448" s="137"/>
      <c r="X2448" s="137"/>
      <c r="Y2448" s="137"/>
      <c r="Z2448" s="137"/>
      <c r="AA2448" s="137"/>
      <c r="AB2448" s="137"/>
    </row>
    <row r="2449" s="139" customFormat="1" spans="1:28">
      <c r="A2449" s="137"/>
      <c r="B2449" s="137"/>
      <c r="C2449" s="137"/>
      <c r="D2449" s="137"/>
      <c r="E2449" s="137"/>
      <c r="F2449" s="137"/>
      <c r="G2449" s="137"/>
      <c r="H2449" s="137"/>
      <c r="I2449" s="137"/>
      <c r="J2449" s="137"/>
      <c r="K2449" s="137"/>
      <c r="L2449" s="137"/>
      <c r="M2449" s="137"/>
      <c r="N2449" s="137"/>
      <c r="O2449" s="137"/>
      <c r="P2449" s="137"/>
      <c r="Q2449" s="137"/>
      <c r="R2449" s="137"/>
      <c r="S2449" s="137"/>
      <c r="T2449" s="137"/>
      <c r="U2449" s="137"/>
      <c r="V2449" s="137"/>
      <c r="W2449" s="137"/>
      <c r="X2449" s="137"/>
      <c r="Y2449" s="137"/>
      <c r="Z2449" s="137"/>
      <c r="AA2449" s="137"/>
      <c r="AB2449" s="137"/>
    </row>
    <row r="2450" s="139" customFormat="1" spans="1:28">
      <c r="A2450" s="137"/>
      <c r="B2450" s="137"/>
      <c r="C2450" s="137"/>
      <c r="D2450" s="137"/>
      <c r="E2450" s="137"/>
      <c r="F2450" s="137"/>
      <c r="G2450" s="137"/>
      <c r="H2450" s="137"/>
      <c r="I2450" s="137"/>
      <c r="J2450" s="137"/>
      <c r="K2450" s="137"/>
      <c r="L2450" s="137"/>
      <c r="M2450" s="137"/>
      <c r="N2450" s="137"/>
      <c r="O2450" s="137"/>
      <c r="P2450" s="137"/>
      <c r="Q2450" s="137"/>
      <c r="R2450" s="137"/>
      <c r="S2450" s="137"/>
      <c r="T2450" s="137"/>
      <c r="U2450" s="137"/>
      <c r="V2450" s="137"/>
      <c r="W2450" s="137"/>
      <c r="X2450" s="137"/>
      <c r="Y2450" s="137"/>
      <c r="Z2450" s="137"/>
      <c r="AA2450" s="137"/>
      <c r="AB2450" s="137"/>
    </row>
    <row r="2451" s="139" customFormat="1" spans="1:28">
      <c r="A2451" s="137"/>
      <c r="B2451" s="137"/>
      <c r="C2451" s="137"/>
      <c r="D2451" s="137"/>
      <c r="E2451" s="137"/>
      <c r="F2451" s="137"/>
      <c r="G2451" s="137"/>
      <c r="H2451" s="137"/>
      <c r="I2451" s="137"/>
      <c r="J2451" s="137"/>
      <c r="K2451" s="137"/>
      <c r="L2451" s="137"/>
      <c r="M2451" s="137"/>
      <c r="N2451" s="137"/>
      <c r="O2451" s="137"/>
      <c r="P2451" s="137"/>
      <c r="Q2451" s="137"/>
      <c r="R2451" s="137"/>
      <c r="S2451" s="137"/>
      <c r="T2451" s="137"/>
      <c r="U2451" s="137"/>
      <c r="V2451" s="137"/>
      <c r="W2451" s="137"/>
      <c r="X2451" s="137"/>
      <c r="Y2451" s="137"/>
      <c r="Z2451" s="137"/>
      <c r="AA2451" s="137"/>
      <c r="AB2451" s="137"/>
    </row>
    <row r="2452" s="139" customFormat="1" spans="1:28">
      <c r="A2452" s="137"/>
      <c r="B2452" s="137"/>
      <c r="C2452" s="137"/>
      <c r="D2452" s="137"/>
      <c r="E2452" s="137"/>
      <c r="F2452" s="137"/>
      <c r="G2452" s="137"/>
      <c r="H2452" s="137"/>
      <c r="I2452" s="137"/>
      <c r="J2452" s="137"/>
      <c r="K2452" s="137"/>
      <c r="L2452" s="137"/>
      <c r="M2452" s="137"/>
      <c r="N2452" s="137"/>
      <c r="O2452" s="137"/>
      <c r="P2452" s="137"/>
      <c r="Q2452" s="137"/>
      <c r="R2452" s="137"/>
      <c r="S2452" s="137"/>
      <c r="T2452" s="137"/>
      <c r="U2452" s="137"/>
      <c r="V2452" s="137"/>
      <c r="W2452" s="137"/>
      <c r="X2452" s="137"/>
      <c r="Y2452" s="137"/>
      <c r="Z2452" s="137"/>
      <c r="AA2452" s="137"/>
      <c r="AB2452" s="137"/>
    </row>
    <row r="2453" s="139" customFormat="1" spans="1:28">
      <c r="A2453" s="137"/>
      <c r="B2453" s="137"/>
      <c r="C2453" s="137"/>
      <c r="D2453" s="137"/>
      <c r="E2453" s="137"/>
      <c r="F2453" s="137"/>
      <c r="G2453" s="137"/>
      <c r="H2453" s="137"/>
      <c r="I2453" s="137"/>
      <c r="J2453" s="137"/>
      <c r="K2453" s="137"/>
      <c r="L2453" s="137"/>
      <c r="M2453" s="137"/>
      <c r="N2453" s="137"/>
      <c r="O2453" s="137"/>
      <c r="P2453" s="137"/>
      <c r="Q2453" s="137"/>
      <c r="R2453" s="137"/>
      <c r="S2453" s="137"/>
      <c r="T2453" s="137"/>
      <c r="U2453" s="137"/>
      <c r="V2453" s="137"/>
      <c r="W2453" s="137"/>
      <c r="X2453" s="137"/>
      <c r="Y2453" s="137"/>
      <c r="Z2453" s="137"/>
      <c r="AA2453" s="137"/>
      <c r="AB2453" s="137"/>
    </row>
    <row r="2454" s="139" customFormat="1" spans="1:28">
      <c r="A2454" s="137"/>
      <c r="B2454" s="137"/>
      <c r="C2454" s="137"/>
      <c r="D2454" s="137"/>
      <c r="E2454" s="137"/>
      <c r="F2454" s="137"/>
      <c r="G2454" s="137"/>
      <c r="H2454" s="137"/>
      <c r="I2454" s="137"/>
      <c r="J2454" s="137"/>
      <c r="K2454" s="137"/>
      <c r="L2454" s="137"/>
      <c r="M2454" s="137"/>
      <c r="N2454" s="137"/>
      <c r="O2454" s="137"/>
      <c r="P2454" s="137"/>
      <c r="Q2454" s="137"/>
      <c r="R2454" s="137"/>
      <c r="S2454" s="137"/>
      <c r="T2454" s="137"/>
      <c r="U2454" s="137"/>
      <c r="V2454" s="137"/>
      <c r="W2454" s="137"/>
      <c r="X2454" s="137"/>
      <c r="Y2454" s="137"/>
      <c r="Z2454" s="137"/>
      <c r="AA2454" s="137"/>
      <c r="AB2454" s="137"/>
    </row>
    <row r="2455" s="139" customFormat="1" spans="1:28">
      <c r="A2455" s="137"/>
      <c r="B2455" s="137"/>
      <c r="C2455" s="137"/>
      <c r="D2455" s="137"/>
      <c r="E2455" s="137"/>
      <c r="F2455" s="137"/>
      <c r="G2455" s="137"/>
      <c r="H2455" s="137"/>
      <c r="I2455" s="137"/>
      <c r="J2455" s="137"/>
      <c r="K2455" s="137"/>
      <c r="L2455" s="137"/>
      <c r="M2455" s="137"/>
      <c r="N2455" s="137"/>
      <c r="O2455" s="137"/>
      <c r="P2455" s="137"/>
      <c r="Q2455" s="137"/>
      <c r="R2455" s="137"/>
      <c r="S2455" s="137"/>
      <c r="T2455" s="137"/>
      <c r="U2455" s="137"/>
      <c r="V2455" s="137"/>
      <c r="W2455" s="137"/>
      <c r="X2455" s="137"/>
      <c r="Y2455" s="137"/>
      <c r="Z2455" s="137"/>
      <c r="AA2455" s="137"/>
      <c r="AB2455" s="137"/>
    </row>
    <row r="2456" s="139" customFormat="1" spans="1:28">
      <c r="A2456" s="137"/>
      <c r="B2456" s="137"/>
      <c r="C2456" s="137"/>
      <c r="D2456" s="137"/>
      <c r="E2456" s="137"/>
      <c r="F2456" s="137"/>
      <c r="G2456" s="137"/>
      <c r="H2456" s="137"/>
      <c r="I2456" s="137"/>
      <c r="J2456" s="137"/>
      <c r="K2456" s="137"/>
      <c r="L2456" s="137"/>
      <c r="M2456" s="137"/>
      <c r="N2456" s="137"/>
      <c r="O2456" s="137"/>
      <c r="P2456" s="137"/>
      <c r="Q2456" s="137"/>
      <c r="R2456" s="137"/>
      <c r="S2456" s="137"/>
      <c r="T2456" s="137"/>
      <c r="U2456" s="137"/>
      <c r="V2456" s="137"/>
      <c r="W2456" s="137"/>
      <c r="X2456" s="137"/>
      <c r="Y2456" s="137"/>
      <c r="Z2456" s="137"/>
      <c r="AA2456" s="137"/>
      <c r="AB2456" s="137"/>
    </row>
    <row r="2457" s="139" customFormat="1" spans="1:28">
      <c r="A2457" s="137"/>
      <c r="B2457" s="137"/>
      <c r="C2457" s="137"/>
      <c r="D2457" s="137"/>
      <c r="E2457" s="137"/>
      <c r="F2457" s="137"/>
      <c r="G2457" s="137"/>
      <c r="H2457" s="137"/>
      <c r="I2457" s="137"/>
      <c r="J2457" s="137"/>
      <c r="K2457" s="137"/>
      <c r="L2457" s="137"/>
      <c r="M2457" s="137"/>
      <c r="N2457" s="137"/>
      <c r="O2457" s="137"/>
      <c r="P2457" s="137"/>
      <c r="Q2457" s="137"/>
      <c r="R2457" s="137"/>
      <c r="S2457" s="137"/>
      <c r="T2457" s="137"/>
      <c r="U2457" s="137"/>
      <c r="V2457" s="137"/>
      <c r="W2457" s="137"/>
      <c r="X2457" s="137"/>
      <c r="Y2457" s="137"/>
      <c r="Z2457" s="137"/>
      <c r="AA2457" s="137"/>
      <c r="AB2457" s="137"/>
    </row>
    <row r="2458" s="139" customFormat="1" spans="1:28">
      <c r="A2458" s="137"/>
      <c r="B2458" s="137"/>
      <c r="C2458" s="137"/>
      <c r="D2458" s="137"/>
      <c r="E2458" s="137"/>
      <c r="F2458" s="137"/>
      <c r="G2458" s="137"/>
      <c r="H2458" s="137"/>
      <c r="I2458" s="137"/>
      <c r="J2458" s="137"/>
      <c r="K2458" s="137"/>
      <c r="L2458" s="137"/>
      <c r="M2458" s="137"/>
      <c r="N2458" s="137"/>
      <c r="O2458" s="137"/>
      <c r="P2458" s="137"/>
      <c r="Q2458" s="137"/>
      <c r="R2458" s="137"/>
      <c r="S2458" s="137"/>
      <c r="T2458" s="137"/>
      <c r="U2458" s="137"/>
      <c r="V2458" s="137"/>
      <c r="W2458" s="137"/>
      <c r="X2458" s="137"/>
      <c r="Y2458" s="137"/>
      <c r="Z2458" s="137"/>
      <c r="AA2458" s="137"/>
      <c r="AB2458" s="137"/>
    </row>
    <row r="2459" s="139" customFormat="1" spans="1:28">
      <c r="A2459" s="137"/>
      <c r="B2459" s="137"/>
      <c r="C2459" s="137"/>
      <c r="D2459" s="137"/>
      <c r="E2459" s="137"/>
      <c r="F2459" s="137"/>
      <c r="G2459" s="137"/>
      <c r="H2459" s="137"/>
      <c r="I2459" s="137"/>
      <c r="J2459" s="137"/>
      <c r="K2459" s="137"/>
      <c r="L2459" s="137"/>
      <c r="M2459" s="137"/>
      <c r="N2459" s="137"/>
      <c r="O2459" s="137"/>
      <c r="P2459" s="137"/>
      <c r="Q2459" s="137"/>
      <c r="R2459" s="137"/>
      <c r="S2459" s="137"/>
      <c r="T2459" s="137"/>
      <c r="U2459" s="137"/>
      <c r="V2459" s="137"/>
      <c r="W2459" s="137"/>
      <c r="X2459" s="137"/>
      <c r="Y2459" s="137"/>
      <c r="Z2459" s="137"/>
      <c r="AA2459" s="137"/>
      <c r="AB2459" s="137"/>
    </row>
    <row r="2460" s="139" customFormat="1" spans="1:28">
      <c r="A2460" s="137"/>
      <c r="B2460" s="137"/>
      <c r="C2460" s="137"/>
      <c r="D2460" s="137"/>
      <c r="E2460" s="137"/>
      <c r="F2460" s="137"/>
      <c r="G2460" s="137"/>
      <c r="H2460" s="137"/>
      <c r="I2460" s="137"/>
      <c r="J2460" s="137"/>
      <c r="K2460" s="137"/>
      <c r="L2460" s="137"/>
      <c r="M2460" s="137"/>
      <c r="N2460" s="137"/>
      <c r="O2460" s="137"/>
      <c r="P2460" s="137"/>
      <c r="Q2460" s="137"/>
      <c r="R2460" s="137"/>
      <c r="S2460" s="137"/>
      <c r="T2460" s="137"/>
      <c r="U2460" s="137"/>
      <c r="V2460" s="137"/>
      <c r="W2460" s="137"/>
      <c r="X2460" s="137"/>
      <c r="Y2460" s="137"/>
      <c r="Z2460" s="137"/>
      <c r="AA2460" s="137"/>
      <c r="AB2460" s="137"/>
    </row>
    <row r="2461" s="139" customFormat="1" spans="1:28">
      <c r="A2461" s="137"/>
      <c r="B2461" s="137"/>
      <c r="C2461" s="137"/>
      <c r="D2461" s="137"/>
      <c r="E2461" s="137"/>
      <c r="F2461" s="137"/>
      <c r="G2461" s="137"/>
      <c r="H2461" s="137"/>
      <c r="I2461" s="137"/>
      <c r="J2461" s="137"/>
      <c r="K2461" s="137"/>
      <c r="L2461" s="137"/>
      <c r="M2461" s="137"/>
      <c r="N2461" s="137"/>
      <c r="O2461" s="137"/>
      <c r="P2461" s="137"/>
      <c r="Q2461" s="137"/>
      <c r="R2461" s="137"/>
      <c r="S2461" s="137"/>
      <c r="T2461" s="137"/>
      <c r="U2461" s="137"/>
      <c r="V2461" s="137"/>
      <c r="W2461" s="137"/>
      <c r="X2461" s="137"/>
      <c r="Y2461" s="137"/>
      <c r="Z2461" s="137"/>
      <c r="AA2461" s="137"/>
      <c r="AB2461" s="137"/>
    </row>
    <row r="2462" s="139" customFormat="1" spans="1:28">
      <c r="A2462" s="137"/>
      <c r="B2462" s="137"/>
      <c r="C2462" s="137"/>
      <c r="D2462" s="137"/>
      <c r="E2462" s="137"/>
      <c r="F2462" s="137"/>
      <c r="G2462" s="137"/>
      <c r="H2462" s="137"/>
      <c r="I2462" s="137"/>
      <c r="J2462" s="137"/>
      <c r="K2462" s="137"/>
      <c r="L2462" s="137"/>
      <c r="M2462" s="137"/>
      <c r="N2462" s="137"/>
      <c r="O2462" s="137"/>
      <c r="P2462" s="137"/>
      <c r="Q2462" s="137"/>
      <c r="R2462" s="137"/>
      <c r="S2462" s="137"/>
      <c r="T2462" s="137"/>
      <c r="U2462" s="137"/>
      <c r="V2462" s="137"/>
      <c r="W2462" s="137"/>
      <c r="X2462" s="137"/>
      <c r="Y2462" s="137"/>
      <c r="Z2462" s="137"/>
      <c r="AA2462" s="137"/>
      <c r="AB2462" s="137"/>
    </row>
    <row r="2463" s="139" customFormat="1" spans="1:28">
      <c r="A2463" s="137"/>
      <c r="B2463" s="137"/>
      <c r="C2463" s="137"/>
      <c r="D2463" s="137"/>
      <c r="E2463" s="137"/>
      <c r="F2463" s="137"/>
      <c r="G2463" s="137"/>
      <c r="H2463" s="137"/>
      <c r="I2463" s="137"/>
      <c r="J2463" s="137"/>
      <c r="K2463" s="137"/>
      <c r="L2463" s="137"/>
      <c r="M2463" s="137"/>
      <c r="N2463" s="137"/>
      <c r="O2463" s="137"/>
      <c r="P2463" s="137"/>
      <c r="Q2463" s="137"/>
      <c r="R2463" s="137"/>
      <c r="S2463" s="137"/>
      <c r="T2463" s="137"/>
      <c r="U2463" s="137"/>
      <c r="V2463" s="137"/>
      <c r="W2463" s="137"/>
      <c r="X2463" s="137"/>
      <c r="Y2463" s="137"/>
      <c r="Z2463" s="137"/>
      <c r="AA2463" s="137"/>
      <c r="AB2463" s="137"/>
    </row>
    <row r="2464" s="139" customFormat="1" spans="1:28">
      <c r="A2464" s="137"/>
      <c r="B2464" s="137"/>
      <c r="C2464" s="137"/>
      <c r="D2464" s="137"/>
      <c r="E2464" s="137"/>
      <c r="F2464" s="137"/>
      <c r="G2464" s="137"/>
      <c r="H2464" s="137"/>
      <c r="I2464" s="137"/>
      <c r="J2464" s="137"/>
      <c r="K2464" s="137"/>
      <c r="L2464" s="137"/>
      <c r="M2464" s="137"/>
      <c r="N2464" s="137"/>
      <c r="O2464" s="137"/>
      <c r="P2464" s="137"/>
      <c r="Q2464" s="137"/>
      <c r="R2464" s="137"/>
      <c r="S2464" s="137"/>
      <c r="T2464" s="137"/>
      <c r="U2464" s="137"/>
      <c r="V2464" s="137"/>
      <c r="W2464" s="137"/>
      <c r="X2464" s="137"/>
      <c r="Y2464" s="137"/>
      <c r="Z2464" s="137"/>
      <c r="AA2464" s="137"/>
      <c r="AB2464" s="137"/>
    </row>
    <row r="2465" s="139" customFormat="1" spans="1:28">
      <c r="A2465" s="137"/>
      <c r="B2465" s="137"/>
      <c r="C2465" s="137"/>
      <c r="D2465" s="137"/>
      <c r="E2465" s="137"/>
      <c r="F2465" s="137"/>
      <c r="G2465" s="137"/>
      <c r="H2465" s="137"/>
      <c r="I2465" s="137"/>
      <c r="J2465" s="137"/>
      <c r="K2465" s="137"/>
      <c r="L2465" s="137"/>
      <c r="M2465" s="137"/>
      <c r="N2465" s="137"/>
      <c r="O2465" s="137"/>
      <c r="P2465" s="137"/>
      <c r="Q2465" s="137"/>
      <c r="R2465" s="137"/>
      <c r="S2465" s="137"/>
      <c r="T2465" s="137"/>
      <c r="U2465" s="137"/>
      <c r="V2465" s="137"/>
      <c r="W2465" s="137"/>
      <c r="X2465" s="137"/>
      <c r="Y2465" s="137"/>
      <c r="Z2465" s="137"/>
      <c r="AA2465" s="137"/>
      <c r="AB2465" s="137"/>
    </row>
    <row r="2466" s="139" customFormat="1" spans="1:28">
      <c r="A2466" s="137"/>
      <c r="B2466" s="137"/>
      <c r="C2466" s="137"/>
      <c r="D2466" s="137"/>
      <c r="E2466" s="137"/>
      <c r="F2466" s="137"/>
      <c r="G2466" s="137"/>
      <c r="H2466" s="137"/>
      <c r="I2466" s="137"/>
      <c r="J2466" s="137"/>
      <c r="K2466" s="137"/>
      <c r="L2466" s="137"/>
      <c r="M2466" s="137"/>
      <c r="N2466" s="137"/>
      <c r="O2466" s="137"/>
      <c r="P2466" s="137"/>
      <c r="Q2466" s="137"/>
      <c r="R2466" s="137"/>
      <c r="S2466" s="137"/>
      <c r="T2466" s="137"/>
      <c r="U2466" s="137"/>
      <c r="V2466" s="137"/>
      <c r="W2466" s="137"/>
      <c r="X2466" s="137"/>
      <c r="Y2466" s="137"/>
      <c r="Z2466" s="137"/>
      <c r="AA2466" s="137"/>
      <c r="AB2466" s="137"/>
    </row>
    <row r="2467" s="139" customFormat="1" spans="1:28">
      <c r="A2467" s="137"/>
      <c r="B2467" s="137"/>
      <c r="C2467" s="137"/>
      <c r="D2467" s="137"/>
      <c r="E2467" s="137"/>
      <c r="F2467" s="137"/>
      <c r="G2467" s="137"/>
      <c r="H2467" s="137"/>
      <c r="I2467" s="137"/>
      <c r="J2467" s="137"/>
      <c r="K2467" s="137"/>
      <c r="L2467" s="137"/>
      <c r="M2467" s="137"/>
      <c r="N2467" s="137"/>
      <c r="O2467" s="137"/>
      <c r="P2467" s="137"/>
      <c r="Q2467" s="137"/>
      <c r="R2467" s="137"/>
      <c r="S2467" s="137"/>
      <c r="T2467" s="137"/>
      <c r="U2467" s="137"/>
      <c r="V2467" s="137"/>
      <c r="W2467" s="137"/>
      <c r="X2467" s="137"/>
      <c r="Y2467" s="137"/>
      <c r="Z2467" s="137"/>
      <c r="AA2467" s="137"/>
      <c r="AB2467" s="137"/>
    </row>
    <row r="2468" s="139" customFormat="1" spans="1:28">
      <c r="A2468" s="137"/>
      <c r="B2468" s="137"/>
      <c r="C2468" s="137"/>
      <c r="D2468" s="137"/>
      <c r="E2468" s="137"/>
      <c r="F2468" s="137"/>
      <c r="G2468" s="137"/>
      <c r="H2468" s="137"/>
      <c r="I2468" s="137"/>
      <c r="J2468" s="137"/>
      <c r="K2468" s="137"/>
      <c r="L2468" s="137"/>
      <c r="M2468" s="137"/>
      <c r="N2468" s="137"/>
      <c r="O2468" s="137"/>
      <c r="P2468" s="137"/>
      <c r="Q2468" s="137"/>
      <c r="R2468" s="137"/>
      <c r="S2468" s="137"/>
      <c r="T2468" s="137"/>
      <c r="U2468" s="137"/>
      <c r="V2468" s="137"/>
      <c r="W2468" s="137"/>
      <c r="X2468" s="137"/>
      <c r="Y2468" s="137"/>
      <c r="Z2468" s="137"/>
      <c r="AA2468" s="137"/>
      <c r="AB2468" s="137"/>
    </row>
    <row r="2469" s="139" customFormat="1" spans="1:28">
      <c r="A2469" s="137"/>
      <c r="B2469" s="137"/>
      <c r="C2469" s="137"/>
      <c r="D2469" s="137"/>
      <c r="E2469" s="137"/>
      <c r="F2469" s="137"/>
      <c r="G2469" s="137"/>
      <c r="H2469" s="137"/>
      <c r="I2469" s="137"/>
      <c r="J2469" s="137"/>
      <c r="K2469" s="137"/>
      <c r="L2469" s="137"/>
      <c r="M2469" s="137"/>
      <c r="N2469" s="137"/>
      <c r="O2469" s="137"/>
      <c r="P2469" s="137"/>
      <c r="Q2469" s="137"/>
      <c r="R2469" s="137"/>
      <c r="S2469" s="137"/>
      <c r="T2469" s="137"/>
      <c r="U2469" s="137"/>
      <c r="V2469" s="137"/>
      <c r="W2469" s="137"/>
      <c r="X2469" s="137"/>
      <c r="Y2469" s="137"/>
      <c r="Z2469" s="137"/>
      <c r="AA2469" s="137"/>
      <c r="AB2469" s="137"/>
    </row>
    <row r="2470" s="139" customFormat="1" spans="1:28">
      <c r="A2470" s="137"/>
      <c r="B2470" s="137"/>
      <c r="C2470" s="137"/>
      <c r="D2470" s="137"/>
      <c r="E2470" s="137"/>
      <c r="F2470" s="137"/>
      <c r="G2470" s="137"/>
      <c r="H2470" s="137"/>
      <c r="I2470" s="137"/>
      <c r="J2470" s="137"/>
      <c r="K2470" s="137"/>
      <c r="L2470" s="137"/>
      <c r="M2470" s="137"/>
      <c r="N2470" s="137"/>
      <c r="O2470" s="137"/>
      <c r="P2470" s="137"/>
      <c r="Q2470" s="137"/>
      <c r="R2470" s="137"/>
      <c r="S2470" s="137"/>
      <c r="T2470" s="137"/>
      <c r="U2470" s="137"/>
      <c r="V2470" s="137"/>
      <c r="W2470" s="137"/>
      <c r="X2470" s="137"/>
      <c r="Y2470" s="137"/>
      <c r="Z2470" s="137"/>
      <c r="AA2470" s="137"/>
      <c r="AB2470" s="137"/>
    </row>
    <row r="2471" s="139" customFormat="1" spans="1:28">
      <c r="A2471" s="137"/>
      <c r="B2471" s="137"/>
      <c r="C2471" s="137"/>
      <c r="D2471" s="137"/>
      <c r="E2471" s="137"/>
      <c r="F2471" s="137"/>
      <c r="G2471" s="137"/>
      <c r="H2471" s="137"/>
      <c r="I2471" s="137"/>
      <c r="J2471" s="137"/>
      <c r="K2471" s="137"/>
      <c r="L2471" s="137"/>
      <c r="M2471" s="137"/>
      <c r="N2471" s="137"/>
      <c r="O2471" s="137"/>
      <c r="P2471" s="137"/>
      <c r="Q2471" s="137"/>
      <c r="R2471" s="137"/>
      <c r="S2471" s="137"/>
      <c r="T2471" s="137"/>
      <c r="U2471" s="137"/>
      <c r="V2471" s="137"/>
      <c r="W2471" s="137"/>
      <c r="X2471" s="137"/>
      <c r="Y2471" s="137"/>
      <c r="Z2471" s="137"/>
      <c r="AA2471" s="137"/>
      <c r="AB2471" s="137"/>
    </row>
    <row r="2472" s="139" customFormat="1" spans="1:28">
      <c r="A2472" s="137"/>
      <c r="B2472" s="137"/>
      <c r="C2472" s="137"/>
      <c r="D2472" s="137"/>
      <c r="E2472" s="137"/>
      <c r="F2472" s="137"/>
      <c r="G2472" s="137"/>
      <c r="H2472" s="137"/>
      <c r="I2472" s="137"/>
      <c r="J2472" s="137"/>
      <c r="K2472" s="137"/>
      <c r="L2472" s="137"/>
      <c r="M2472" s="137"/>
      <c r="N2472" s="137"/>
      <c r="O2472" s="137"/>
      <c r="P2472" s="137"/>
      <c r="Q2472" s="137"/>
      <c r="R2472" s="137"/>
      <c r="S2472" s="137"/>
      <c r="T2472" s="137"/>
      <c r="U2472" s="137"/>
      <c r="V2472" s="137"/>
      <c r="W2472" s="137"/>
      <c r="X2472" s="137"/>
      <c r="Y2472" s="137"/>
      <c r="Z2472" s="137"/>
      <c r="AA2472" s="137"/>
      <c r="AB2472" s="137"/>
    </row>
    <row r="2473" s="139" customFormat="1" spans="1:28">
      <c r="A2473" s="137"/>
      <c r="B2473" s="137"/>
      <c r="C2473" s="137"/>
      <c r="D2473" s="137"/>
      <c r="E2473" s="137"/>
      <c r="F2473" s="137"/>
      <c r="G2473" s="137"/>
      <c r="H2473" s="137"/>
      <c r="I2473" s="137"/>
      <c r="J2473" s="137"/>
      <c r="K2473" s="137"/>
      <c r="L2473" s="137"/>
      <c r="M2473" s="137"/>
      <c r="N2473" s="137"/>
      <c r="O2473" s="137"/>
      <c r="P2473" s="137"/>
      <c r="Q2473" s="137"/>
      <c r="R2473" s="137"/>
      <c r="S2473" s="137"/>
      <c r="T2473" s="137"/>
      <c r="U2473" s="137"/>
      <c r="V2473" s="137"/>
      <c r="W2473" s="137"/>
      <c r="X2473" s="137"/>
      <c r="Y2473" s="137"/>
      <c r="Z2473" s="137"/>
      <c r="AA2473" s="137"/>
      <c r="AB2473" s="137"/>
    </row>
    <row r="2474" s="139" customFormat="1" spans="1:28">
      <c r="A2474" s="137"/>
      <c r="B2474" s="137"/>
      <c r="C2474" s="137"/>
      <c r="D2474" s="137"/>
      <c r="E2474" s="137"/>
      <c r="F2474" s="137"/>
      <c r="G2474" s="137"/>
      <c r="H2474" s="137"/>
      <c r="I2474" s="137"/>
      <c r="J2474" s="137"/>
      <c r="K2474" s="137"/>
      <c r="L2474" s="137"/>
      <c r="M2474" s="137"/>
      <c r="N2474" s="137"/>
      <c r="O2474" s="137"/>
      <c r="P2474" s="137"/>
      <c r="Q2474" s="137"/>
      <c r="R2474" s="137"/>
      <c r="S2474" s="137"/>
      <c r="T2474" s="137"/>
      <c r="U2474" s="137"/>
      <c r="V2474" s="137"/>
      <c r="W2474" s="137"/>
      <c r="X2474" s="137"/>
      <c r="Y2474" s="137"/>
      <c r="Z2474" s="137"/>
      <c r="AA2474" s="137"/>
      <c r="AB2474" s="137"/>
    </row>
    <row r="2475" s="139" customFormat="1" spans="1:28">
      <c r="A2475" s="137"/>
      <c r="B2475" s="137"/>
      <c r="C2475" s="137"/>
      <c r="D2475" s="137"/>
      <c r="E2475" s="137"/>
      <c r="F2475" s="137"/>
      <c r="G2475" s="137"/>
      <c r="H2475" s="137"/>
      <c r="I2475" s="137"/>
      <c r="J2475" s="137"/>
      <c r="K2475" s="137"/>
      <c r="L2475" s="137"/>
      <c r="M2475" s="137"/>
      <c r="N2475" s="137"/>
      <c r="O2475" s="137"/>
      <c r="P2475" s="137"/>
      <c r="Q2475" s="137"/>
      <c r="R2475" s="137"/>
      <c r="S2475" s="137"/>
      <c r="T2475" s="137"/>
      <c r="U2475" s="137"/>
      <c r="V2475" s="137"/>
      <c r="W2475" s="137"/>
      <c r="X2475" s="137"/>
      <c r="Y2475" s="137"/>
      <c r="Z2475" s="137"/>
      <c r="AA2475" s="137"/>
      <c r="AB2475" s="137"/>
    </row>
    <row r="2476" s="139" customFormat="1" spans="1:28">
      <c r="A2476" s="137"/>
      <c r="B2476" s="137"/>
      <c r="C2476" s="137"/>
      <c r="D2476" s="137"/>
      <c r="E2476" s="137"/>
      <c r="F2476" s="137"/>
      <c r="G2476" s="137"/>
      <c r="H2476" s="137"/>
      <c r="I2476" s="137"/>
      <c r="J2476" s="137"/>
      <c r="K2476" s="137"/>
      <c r="L2476" s="137"/>
      <c r="M2476" s="137"/>
      <c r="N2476" s="137"/>
      <c r="O2476" s="137"/>
      <c r="P2476" s="137"/>
      <c r="Q2476" s="137"/>
      <c r="R2476" s="137"/>
      <c r="S2476" s="137"/>
      <c r="T2476" s="137"/>
      <c r="U2476" s="137"/>
      <c r="V2476" s="137"/>
      <c r="W2476" s="137"/>
      <c r="X2476" s="137"/>
      <c r="Y2476" s="137"/>
      <c r="Z2476" s="137"/>
      <c r="AA2476" s="137"/>
      <c r="AB2476" s="137"/>
    </row>
    <row r="2477" s="139" customFormat="1" spans="1:28">
      <c r="A2477" s="137"/>
      <c r="B2477" s="137"/>
      <c r="C2477" s="137"/>
      <c r="D2477" s="137"/>
      <c r="E2477" s="137"/>
      <c r="F2477" s="137"/>
      <c r="G2477" s="137"/>
      <c r="H2477" s="137"/>
      <c r="I2477" s="137"/>
      <c r="J2477" s="137"/>
      <c r="K2477" s="137"/>
      <c r="L2477" s="137"/>
      <c r="M2477" s="137"/>
      <c r="N2477" s="137"/>
      <c r="O2477" s="137"/>
      <c r="P2477" s="137"/>
      <c r="Q2477" s="137"/>
      <c r="R2477" s="137"/>
      <c r="S2477" s="137"/>
      <c r="T2477" s="137"/>
      <c r="U2477" s="137"/>
      <c r="V2477" s="137"/>
      <c r="W2477" s="137"/>
      <c r="X2477" s="137"/>
      <c r="Y2477" s="137"/>
      <c r="Z2477" s="137"/>
      <c r="AA2477" s="137"/>
      <c r="AB2477" s="137"/>
    </row>
    <row r="2478" s="139" customFormat="1" spans="1:28">
      <c r="A2478" s="137"/>
      <c r="B2478" s="137"/>
      <c r="C2478" s="137"/>
      <c r="D2478" s="137"/>
      <c r="E2478" s="137"/>
      <c r="F2478" s="137"/>
      <c r="G2478" s="137"/>
      <c r="H2478" s="137"/>
      <c r="I2478" s="137"/>
      <c r="J2478" s="137"/>
      <c r="K2478" s="137"/>
      <c r="L2478" s="137"/>
      <c r="M2478" s="137"/>
      <c r="N2478" s="137"/>
      <c r="O2478" s="137"/>
      <c r="P2478" s="137"/>
      <c r="Q2478" s="137"/>
      <c r="R2478" s="137"/>
      <c r="S2478" s="137"/>
      <c r="T2478" s="137"/>
      <c r="U2478" s="137"/>
      <c r="V2478" s="137"/>
      <c r="W2478" s="137"/>
      <c r="X2478" s="137"/>
      <c r="Y2478" s="137"/>
      <c r="Z2478" s="137"/>
      <c r="AA2478" s="137"/>
      <c r="AB2478" s="137"/>
    </row>
    <row r="2479" s="139" customFormat="1" spans="1:28">
      <c r="A2479" s="137"/>
      <c r="B2479" s="137"/>
      <c r="C2479" s="137"/>
      <c r="D2479" s="137"/>
      <c r="E2479" s="137"/>
      <c r="F2479" s="137"/>
      <c r="G2479" s="137"/>
      <c r="H2479" s="137"/>
      <c r="I2479" s="137"/>
      <c r="J2479" s="137"/>
      <c r="K2479" s="137"/>
      <c r="L2479" s="137"/>
      <c r="M2479" s="137"/>
      <c r="N2479" s="137"/>
      <c r="O2479" s="137"/>
      <c r="P2479" s="137"/>
      <c r="Q2479" s="137"/>
      <c r="R2479" s="137"/>
      <c r="S2479" s="137"/>
      <c r="T2479" s="137"/>
      <c r="U2479" s="137"/>
      <c r="V2479" s="137"/>
      <c r="W2479" s="137"/>
      <c r="X2479" s="137"/>
      <c r="Y2479" s="137"/>
      <c r="Z2479" s="137"/>
      <c r="AA2479" s="137"/>
      <c r="AB2479" s="137"/>
    </row>
    <row r="2480" s="139" customFormat="1" spans="1:28">
      <c r="A2480" s="137"/>
      <c r="B2480" s="137"/>
      <c r="C2480" s="137"/>
      <c r="D2480" s="137"/>
      <c r="E2480" s="137"/>
      <c r="F2480" s="137"/>
      <c r="G2480" s="137"/>
      <c r="H2480" s="137"/>
      <c r="I2480" s="137"/>
      <c r="J2480" s="137"/>
      <c r="K2480" s="137"/>
      <c r="L2480" s="137"/>
      <c r="M2480" s="137"/>
      <c r="N2480" s="137"/>
      <c r="O2480" s="137"/>
      <c r="P2480" s="137"/>
      <c r="Q2480" s="137"/>
      <c r="R2480" s="137"/>
      <c r="S2480" s="137"/>
      <c r="T2480" s="137"/>
      <c r="U2480" s="137"/>
      <c r="V2480" s="137"/>
      <c r="W2480" s="137"/>
      <c r="X2480" s="137"/>
      <c r="Y2480" s="137"/>
      <c r="Z2480" s="137"/>
      <c r="AA2480" s="137"/>
      <c r="AB2480" s="137"/>
    </row>
    <row r="2481" s="139" customFormat="1" spans="1:28">
      <c r="A2481" s="137"/>
      <c r="B2481" s="137"/>
      <c r="C2481" s="137"/>
      <c r="D2481" s="137"/>
      <c r="E2481" s="137"/>
      <c r="F2481" s="137"/>
      <c r="G2481" s="137"/>
      <c r="H2481" s="137"/>
      <c r="I2481" s="137"/>
      <c r="J2481" s="137"/>
      <c r="K2481" s="137"/>
      <c r="L2481" s="137"/>
      <c r="M2481" s="137"/>
      <c r="N2481" s="137"/>
      <c r="O2481" s="137"/>
      <c r="P2481" s="137"/>
      <c r="Q2481" s="137"/>
      <c r="R2481" s="137"/>
      <c r="S2481" s="137"/>
      <c r="T2481" s="137"/>
      <c r="U2481" s="137"/>
      <c r="V2481" s="137"/>
      <c r="W2481" s="137"/>
      <c r="X2481" s="137"/>
      <c r="Y2481" s="137"/>
      <c r="Z2481" s="137"/>
      <c r="AA2481" s="137"/>
      <c r="AB2481" s="137"/>
    </row>
    <row r="2482" s="139" customFormat="1" spans="1:28">
      <c r="A2482" s="137"/>
      <c r="B2482" s="137"/>
      <c r="C2482" s="137"/>
      <c r="D2482" s="137"/>
      <c r="E2482" s="137"/>
      <c r="F2482" s="137"/>
      <c r="G2482" s="137"/>
      <c r="H2482" s="137"/>
      <c r="I2482" s="137"/>
      <c r="J2482" s="137"/>
      <c r="K2482" s="137"/>
      <c r="L2482" s="137"/>
      <c r="M2482" s="137"/>
      <c r="N2482" s="137"/>
      <c r="O2482" s="137"/>
      <c r="P2482" s="137"/>
      <c r="Q2482" s="137"/>
      <c r="R2482" s="137"/>
      <c r="S2482" s="137"/>
      <c r="T2482" s="137"/>
      <c r="U2482" s="137"/>
      <c r="V2482" s="137"/>
      <c r="W2482" s="137"/>
      <c r="X2482" s="137"/>
      <c r="Y2482" s="137"/>
      <c r="Z2482" s="137"/>
      <c r="AA2482" s="137"/>
      <c r="AB2482" s="137"/>
    </row>
    <row r="2483" s="139" customFormat="1" spans="1:28">
      <c r="A2483" s="137"/>
      <c r="B2483" s="137"/>
      <c r="C2483" s="137"/>
      <c r="D2483" s="137"/>
      <c r="E2483" s="137"/>
      <c r="F2483" s="137"/>
      <c r="G2483" s="137"/>
      <c r="H2483" s="137"/>
      <c r="I2483" s="137"/>
      <c r="J2483" s="137"/>
      <c r="K2483" s="137"/>
      <c r="L2483" s="137"/>
      <c r="M2483" s="137"/>
      <c r="N2483" s="137"/>
      <c r="O2483" s="137"/>
      <c r="P2483" s="137"/>
      <c r="Q2483" s="137"/>
      <c r="R2483" s="137"/>
      <c r="S2483" s="137"/>
      <c r="T2483" s="137"/>
      <c r="U2483" s="137"/>
      <c r="V2483" s="137"/>
      <c r="W2483" s="137"/>
      <c r="X2483" s="137"/>
      <c r="Y2483" s="137"/>
      <c r="Z2483" s="137"/>
      <c r="AA2483" s="137"/>
      <c r="AB2483" s="137"/>
    </row>
    <row r="2484" s="139" customFormat="1" spans="1:28">
      <c r="A2484" s="137"/>
      <c r="B2484" s="137"/>
      <c r="C2484" s="137"/>
      <c r="D2484" s="137"/>
      <c r="E2484" s="137"/>
      <c r="F2484" s="137"/>
      <c r="G2484" s="137"/>
      <c r="H2484" s="137"/>
      <c r="I2484" s="137"/>
      <c r="J2484" s="137"/>
      <c r="K2484" s="137"/>
      <c r="L2484" s="137"/>
      <c r="M2484" s="137"/>
      <c r="N2484" s="137"/>
      <c r="O2484" s="137"/>
      <c r="P2484" s="137"/>
      <c r="Q2484" s="137"/>
      <c r="R2484" s="137"/>
      <c r="S2484" s="137"/>
      <c r="T2484" s="137"/>
      <c r="U2484" s="137"/>
      <c r="V2484" s="137"/>
      <c r="W2484" s="137"/>
      <c r="X2484" s="137"/>
      <c r="Y2484" s="137"/>
      <c r="Z2484" s="137"/>
      <c r="AA2484" s="137"/>
      <c r="AB2484" s="137"/>
    </row>
    <row r="2485" s="139" customFormat="1" spans="1:28">
      <c r="A2485" s="137"/>
      <c r="B2485" s="137"/>
      <c r="C2485" s="137"/>
      <c r="D2485" s="137"/>
      <c r="E2485" s="137"/>
      <c r="F2485" s="137"/>
      <c r="G2485" s="137"/>
      <c r="H2485" s="137"/>
      <c r="I2485" s="137"/>
      <c r="J2485" s="137"/>
      <c r="K2485" s="137"/>
      <c r="L2485" s="137"/>
      <c r="M2485" s="137"/>
      <c r="N2485" s="137"/>
      <c r="O2485" s="137"/>
      <c r="P2485" s="137"/>
      <c r="Q2485" s="137"/>
      <c r="R2485" s="137"/>
      <c r="S2485" s="137"/>
      <c r="T2485" s="137"/>
      <c r="U2485" s="137"/>
      <c r="V2485" s="137"/>
      <c r="W2485" s="137"/>
      <c r="X2485" s="137"/>
      <c r="Y2485" s="137"/>
      <c r="Z2485" s="137"/>
      <c r="AA2485" s="137"/>
      <c r="AB2485" s="137"/>
    </row>
    <row r="2486" s="139" customFormat="1" spans="1:28">
      <c r="A2486" s="137"/>
      <c r="B2486" s="137"/>
      <c r="C2486" s="137"/>
      <c r="D2486" s="137"/>
      <c r="E2486" s="137"/>
      <c r="F2486" s="137"/>
      <c r="G2486" s="137"/>
      <c r="H2486" s="137"/>
      <c r="I2486" s="137"/>
      <c r="J2486" s="137"/>
      <c r="K2486" s="137"/>
      <c r="L2486" s="137"/>
      <c r="M2486" s="137"/>
      <c r="N2486" s="137"/>
      <c r="O2486" s="137"/>
      <c r="P2486" s="137"/>
      <c r="Q2486" s="137"/>
      <c r="R2486" s="137"/>
      <c r="S2486" s="137"/>
      <c r="T2486" s="137"/>
      <c r="U2486" s="137"/>
      <c r="V2486" s="137"/>
      <c r="W2486" s="137"/>
      <c r="X2486" s="137"/>
      <c r="Y2486" s="137"/>
      <c r="Z2486" s="137"/>
      <c r="AA2486" s="137"/>
      <c r="AB2486" s="137"/>
    </row>
    <row r="2487" s="139" customFormat="1" spans="1:28">
      <c r="A2487" s="137"/>
      <c r="B2487" s="137"/>
      <c r="C2487" s="137"/>
      <c r="D2487" s="137"/>
      <c r="E2487" s="137"/>
      <c r="F2487" s="137"/>
      <c r="G2487" s="137"/>
      <c r="H2487" s="137"/>
      <c r="I2487" s="137"/>
      <c r="J2487" s="137"/>
      <c r="K2487" s="137"/>
      <c r="L2487" s="137"/>
      <c r="M2487" s="137"/>
      <c r="N2487" s="137"/>
      <c r="O2487" s="137"/>
      <c r="P2487" s="137"/>
      <c r="Q2487" s="137"/>
      <c r="R2487" s="137"/>
      <c r="S2487" s="137"/>
      <c r="T2487" s="137"/>
      <c r="U2487" s="137"/>
      <c r="V2487" s="137"/>
      <c r="W2487" s="137"/>
      <c r="X2487" s="137"/>
      <c r="Y2487" s="137"/>
      <c r="Z2487" s="137"/>
      <c r="AA2487" s="137"/>
      <c r="AB2487" s="137"/>
    </row>
    <row r="2488" s="139" customFormat="1" spans="1:28">
      <c r="A2488" s="137"/>
      <c r="B2488" s="137"/>
      <c r="C2488" s="137"/>
      <c r="D2488" s="137"/>
      <c r="E2488" s="137"/>
      <c r="F2488" s="137"/>
      <c r="G2488" s="137"/>
      <c r="H2488" s="137"/>
      <c r="I2488" s="137"/>
      <c r="J2488" s="137"/>
      <c r="K2488" s="137"/>
      <c r="L2488" s="137"/>
      <c r="M2488" s="137"/>
      <c r="N2488" s="137"/>
      <c r="O2488" s="137"/>
      <c r="P2488" s="137"/>
      <c r="Q2488" s="137"/>
      <c r="R2488" s="137"/>
      <c r="S2488" s="137"/>
      <c r="T2488" s="137"/>
      <c r="U2488" s="137"/>
      <c r="V2488" s="137"/>
      <c r="W2488" s="137"/>
      <c r="X2488" s="137"/>
      <c r="Y2488" s="137"/>
      <c r="Z2488" s="137"/>
      <c r="AA2488" s="137"/>
      <c r="AB2488" s="137"/>
    </row>
    <row r="2489" s="139" customFormat="1" spans="1:28">
      <c r="A2489" s="137"/>
      <c r="B2489" s="137"/>
      <c r="C2489" s="137"/>
      <c r="D2489" s="137"/>
      <c r="E2489" s="137"/>
      <c r="F2489" s="137"/>
      <c r="G2489" s="137"/>
      <c r="H2489" s="137"/>
      <c r="I2489" s="137"/>
      <c r="J2489" s="137"/>
      <c r="K2489" s="137"/>
      <c r="L2489" s="137"/>
      <c r="M2489" s="137"/>
      <c r="N2489" s="137"/>
      <c r="O2489" s="137"/>
      <c r="P2489" s="137"/>
      <c r="Q2489" s="137"/>
      <c r="R2489" s="137"/>
      <c r="S2489" s="137"/>
      <c r="T2489" s="137"/>
      <c r="U2489" s="137"/>
      <c r="V2489" s="137"/>
      <c r="W2489" s="137"/>
      <c r="X2489" s="137"/>
      <c r="Y2489" s="137"/>
      <c r="Z2489" s="137"/>
      <c r="AA2489" s="137"/>
      <c r="AB2489" s="137"/>
    </row>
    <row r="2490" s="139" customFormat="1" spans="1:28">
      <c r="A2490" s="137"/>
      <c r="B2490" s="137"/>
      <c r="C2490" s="137"/>
      <c r="D2490" s="137"/>
      <c r="E2490" s="137"/>
      <c r="F2490" s="137"/>
      <c r="G2490" s="137"/>
      <c r="H2490" s="137"/>
      <c r="I2490" s="137"/>
      <c r="J2490" s="137"/>
      <c r="K2490" s="137"/>
      <c r="L2490" s="137"/>
      <c r="M2490" s="137"/>
      <c r="N2490" s="137"/>
      <c r="O2490" s="137"/>
      <c r="P2490" s="137"/>
      <c r="Q2490" s="137"/>
      <c r="R2490" s="137"/>
      <c r="S2490" s="137"/>
      <c r="T2490" s="137"/>
      <c r="U2490" s="137"/>
      <c r="V2490" s="137"/>
      <c r="W2490" s="137"/>
      <c r="X2490" s="137"/>
      <c r="Y2490" s="137"/>
      <c r="Z2490" s="137"/>
      <c r="AA2490" s="137"/>
      <c r="AB2490" s="137"/>
    </row>
    <row r="2491" s="139" customFormat="1" spans="1:28">
      <c r="A2491" s="137"/>
      <c r="B2491" s="137"/>
      <c r="C2491" s="137"/>
      <c r="D2491" s="137"/>
      <c r="E2491" s="137"/>
      <c r="F2491" s="137"/>
      <c r="G2491" s="137"/>
      <c r="H2491" s="137"/>
      <c r="I2491" s="137"/>
      <c r="J2491" s="137"/>
      <c r="K2491" s="137"/>
      <c r="L2491" s="137"/>
      <c r="M2491" s="137"/>
      <c r="N2491" s="137"/>
      <c r="O2491" s="137"/>
      <c r="P2491" s="137"/>
      <c r="Q2491" s="137"/>
      <c r="R2491" s="137"/>
      <c r="S2491" s="137"/>
      <c r="T2491" s="137"/>
      <c r="U2491" s="137"/>
      <c r="V2491" s="137"/>
      <c r="W2491" s="137"/>
      <c r="X2491" s="137"/>
      <c r="Y2491" s="137"/>
      <c r="Z2491" s="137"/>
      <c r="AA2491" s="137"/>
      <c r="AB2491" s="137"/>
    </row>
    <row r="2492" s="139" customFormat="1" spans="1:28">
      <c r="A2492" s="137"/>
      <c r="B2492" s="137"/>
      <c r="C2492" s="137"/>
      <c r="D2492" s="137"/>
      <c r="E2492" s="137"/>
      <c r="F2492" s="137"/>
      <c r="G2492" s="137"/>
      <c r="H2492" s="137"/>
      <c r="I2492" s="137"/>
      <c r="J2492" s="137"/>
      <c r="K2492" s="137"/>
      <c r="L2492" s="137"/>
      <c r="M2492" s="137"/>
      <c r="N2492" s="137"/>
      <c r="O2492" s="137"/>
      <c r="P2492" s="137"/>
      <c r="Q2492" s="137"/>
      <c r="R2492" s="137"/>
      <c r="S2492" s="137"/>
      <c r="T2492" s="137"/>
      <c r="U2492" s="137"/>
      <c r="V2492" s="137"/>
      <c r="W2492" s="137"/>
      <c r="X2492" s="137"/>
      <c r="Y2492" s="137"/>
      <c r="Z2492" s="137"/>
      <c r="AA2492" s="137"/>
      <c r="AB2492" s="137"/>
    </row>
    <row r="2493" s="139" customFormat="1" spans="1:28">
      <c r="A2493" s="137"/>
      <c r="B2493" s="137"/>
      <c r="C2493" s="137"/>
      <c r="D2493" s="137"/>
      <c r="E2493" s="137"/>
      <c r="F2493" s="137"/>
      <c r="G2493" s="137"/>
      <c r="H2493" s="137"/>
      <c r="I2493" s="137"/>
      <c r="J2493" s="137"/>
      <c r="K2493" s="137"/>
      <c r="L2493" s="137"/>
      <c r="M2493" s="137"/>
      <c r="N2493" s="137"/>
      <c r="O2493" s="137"/>
      <c r="P2493" s="137"/>
      <c r="Q2493" s="137"/>
      <c r="R2493" s="137"/>
      <c r="S2493" s="137"/>
      <c r="T2493" s="137"/>
      <c r="U2493" s="137"/>
      <c r="V2493" s="137"/>
      <c r="W2493" s="137"/>
      <c r="X2493" s="137"/>
      <c r="Y2493" s="137"/>
      <c r="Z2493" s="137"/>
      <c r="AA2493" s="137"/>
      <c r="AB2493" s="137"/>
    </row>
    <row r="2494" s="139" customFormat="1" spans="1:28">
      <c r="A2494" s="137"/>
      <c r="B2494" s="137"/>
      <c r="C2494" s="137"/>
      <c r="D2494" s="137"/>
      <c r="E2494" s="137"/>
      <c r="F2494" s="137"/>
      <c r="G2494" s="137"/>
      <c r="H2494" s="137"/>
      <c r="I2494" s="137"/>
      <c r="J2494" s="137"/>
      <c r="K2494" s="137"/>
      <c r="L2494" s="137"/>
      <c r="M2494" s="137"/>
      <c r="N2494" s="137"/>
      <c r="O2494" s="137"/>
      <c r="P2494" s="137"/>
      <c r="Q2494" s="137"/>
      <c r="R2494" s="137"/>
      <c r="S2494" s="137"/>
      <c r="T2494" s="137"/>
      <c r="U2494" s="137"/>
      <c r="V2494" s="137"/>
      <c r="W2494" s="137"/>
      <c r="X2494" s="137"/>
      <c r="Y2494" s="137"/>
      <c r="Z2494" s="137"/>
      <c r="AA2494" s="137"/>
      <c r="AB2494" s="137"/>
    </row>
    <row r="2495" s="139" customFormat="1" spans="1:28">
      <c r="A2495" s="137"/>
      <c r="B2495" s="137"/>
      <c r="C2495" s="137"/>
      <c r="D2495" s="137"/>
      <c r="E2495" s="137"/>
      <c r="F2495" s="137"/>
      <c r="G2495" s="137"/>
      <c r="H2495" s="137"/>
      <c r="I2495" s="137"/>
      <c r="J2495" s="137"/>
      <c r="K2495" s="137"/>
      <c r="L2495" s="137"/>
      <c r="M2495" s="137"/>
      <c r="N2495" s="137"/>
      <c r="O2495" s="137"/>
      <c r="P2495" s="137"/>
      <c r="Q2495" s="137"/>
      <c r="R2495" s="137"/>
      <c r="S2495" s="137"/>
      <c r="T2495" s="137"/>
      <c r="U2495" s="137"/>
      <c r="V2495" s="137"/>
      <c r="W2495" s="137"/>
      <c r="X2495" s="137"/>
      <c r="Y2495" s="137"/>
      <c r="Z2495" s="137"/>
      <c r="AA2495" s="137"/>
      <c r="AB2495" s="137"/>
    </row>
    <row r="2496" s="139" customFormat="1" spans="1:28">
      <c r="A2496" s="137"/>
      <c r="B2496" s="137"/>
      <c r="C2496" s="137"/>
      <c r="D2496" s="137"/>
      <c r="E2496" s="137"/>
      <c r="F2496" s="137"/>
      <c r="G2496" s="137"/>
      <c r="H2496" s="137"/>
      <c r="I2496" s="137"/>
      <c r="J2496" s="137"/>
      <c r="K2496" s="137"/>
      <c r="L2496" s="137"/>
      <c r="M2496" s="137"/>
      <c r="N2496" s="137"/>
      <c r="O2496" s="137"/>
      <c r="P2496" s="137"/>
      <c r="Q2496" s="137"/>
      <c r="R2496" s="137"/>
      <c r="S2496" s="137"/>
      <c r="T2496" s="137"/>
      <c r="U2496" s="137"/>
      <c r="V2496" s="137"/>
      <c r="W2496" s="137"/>
      <c r="X2496" s="137"/>
      <c r="Y2496" s="137"/>
      <c r="Z2496" s="137"/>
      <c r="AA2496" s="137"/>
      <c r="AB2496" s="137"/>
    </row>
    <row r="2497" s="139" customFormat="1" spans="1:28">
      <c r="A2497" s="137"/>
      <c r="B2497" s="137"/>
      <c r="C2497" s="137"/>
      <c r="D2497" s="137"/>
      <c r="E2497" s="137"/>
      <c r="F2497" s="137"/>
      <c r="G2497" s="137"/>
      <c r="H2497" s="137"/>
      <c r="I2497" s="137"/>
      <c r="J2497" s="137"/>
      <c r="K2497" s="137"/>
      <c r="L2497" s="137"/>
      <c r="M2497" s="137"/>
      <c r="N2497" s="137"/>
      <c r="O2497" s="137"/>
      <c r="P2497" s="137"/>
      <c r="Q2497" s="137"/>
      <c r="R2497" s="137"/>
      <c r="S2497" s="137"/>
      <c r="T2497" s="137"/>
      <c r="U2497" s="137"/>
      <c r="V2497" s="137"/>
      <c r="W2497" s="137"/>
      <c r="X2497" s="137"/>
      <c r="Y2497" s="137"/>
      <c r="Z2497" s="137"/>
      <c r="AA2497" s="137"/>
      <c r="AB2497" s="137"/>
    </row>
    <row r="2498" s="139" customFormat="1" spans="1:28">
      <c r="A2498" s="137"/>
      <c r="B2498" s="137"/>
      <c r="C2498" s="137"/>
      <c r="D2498" s="137"/>
      <c r="E2498" s="137"/>
      <c r="F2498" s="137"/>
      <c r="G2498" s="137"/>
      <c r="H2498" s="137"/>
      <c r="I2498" s="137"/>
      <c r="J2498" s="137"/>
      <c r="K2498" s="137"/>
      <c r="L2498" s="137"/>
      <c r="M2498" s="137"/>
      <c r="N2498" s="137"/>
      <c r="O2498" s="137"/>
      <c r="P2498" s="137"/>
      <c r="Q2498" s="137"/>
      <c r="R2498" s="137"/>
      <c r="S2498" s="137"/>
      <c r="T2498" s="137"/>
      <c r="U2498" s="137"/>
      <c r="V2498" s="137"/>
      <c r="W2498" s="137"/>
      <c r="X2498" s="137"/>
      <c r="Y2498" s="137"/>
      <c r="Z2498" s="137"/>
      <c r="AA2498" s="137"/>
      <c r="AB2498" s="137"/>
    </row>
    <row r="2499" s="139" customFormat="1" spans="1:28">
      <c r="A2499" s="137"/>
      <c r="B2499" s="137"/>
      <c r="C2499" s="137"/>
      <c r="D2499" s="137"/>
      <c r="E2499" s="137"/>
      <c r="F2499" s="137"/>
      <c r="G2499" s="137"/>
      <c r="H2499" s="137"/>
      <c r="I2499" s="137"/>
      <c r="J2499" s="137"/>
      <c r="K2499" s="137"/>
      <c r="L2499" s="137"/>
      <c r="M2499" s="137"/>
      <c r="N2499" s="137"/>
      <c r="O2499" s="137"/>
      <c r="P2499" s="137"/>
      <c r="Q2499" s="137"/>
      <c r="R2499" s="137"/>
      <c r="S2499" s="137"/>
      <c r="T2499" s="137"/>
      <c r="U2499" s="137"/>
      <c r="V2499" s="137"/>
      <c r="W2499" s="137"/>
      <c r="X2499" s="137"/>
      <c r="Y2499" s="137"/>
      <c r="Z2499" s="137"/>
      <c r="AA2499" s="137"/>
      <c r="AB2499" s="137"/>
    </row>
    <row r="2500" s="139" customFormat="1" spans="1:28">
      <c r="A2500" s="137"/>
      <c r="B2500" s="137"/>
      <c r="C2500" s="137"/>
      <c r="D2500" s="137"/>
      <c r="E2500" s="137"/>
      <c r="F2500" s="137"/>
      <c r="G2500" s="137"/>
      <c r="H2500" s="137"/>
      <c r="I2500" s="137"/>
      <c r="J2500" s="137"/>
      <c r="K2500" s="137"/>
      <c r="L2500" s="137"/>
      <c r="M2500" s="137"/>
      <c r="N2500" s="137"/>
      <c r="O2500" s="137"/>
      <c r="P2500" s="137"/>
      <c r="Q2500" s="137"/>
      <c r="R2500" s="137"/>
      <c r="S2500" s="137"/>
      <c r="T2500" s="137"/>
      <c r="U2500" s="137"/>
      <c r="V2500" s="137"/>
      <c r="W2500" s="137"/>
      <c r="X2500" s="137"/>
      <c r="Y2500" s="137"/>
      <c r="Z2500" s="137"/>
      <c r="AA2500" s="137"/>
      <c r="AB2500" s="137"/>
    </row>
    <row r="2501" s="139" customFormat="1" spans="1:28">
      <c r="A2501" s="137"/>
      <c r="B2501" s="137"/>
      <c r="C2501" s="137"/>
      <c r="D2501" s="137"/>
      <c r="E2501" s="137"/>
      <c r="F2501" s="137"/>
      <c r="G2501" s="137"/>
      <c r="H2501" s="137"/>
      <c r="I2501" s="137"/>
      <c r="J2501" s="137"/>
      <c r="K2501" s="137"/>
      <c r="L2501" s="137"/>
      <c r="M2501" s="137"/>
      <c r="N2501" s="137"/>
      <c r="O2501" s="137"/>
      <c r="P2501" s="137"/>
      <c r="Q2501" s="137"/>
      <c r="R2501" s="137"/>
      <c r="S2501" s="137"/>
      <c r="T2501" s="137"/>
      <c r="U2501" s="137"/>
      <c r="V2501" s="137"/>
      <c r="W2501" s="137"/>
      <c r="X2501" s="137"/>
      <c r="Y2501" s="137"/>
      <c r="Z2501" s="137"/>
      <c r="AA2501" s="137"/>
      <c r="AB2501" s="137"/>
    </row>
    <row r="2502" s="139" customFormat="1" spans="1:28">
      <c r="A2502" s="137"/>
      <c r="B2502" s="137"/>
      <c r="C2502" s="137"/>
      <c r="D2502" s="137"/>
      <c r="E2502" s="137"/>
      <c r="F2502" s="137"/>
      <c r="G2502" s="137"/>
      <c r="H2502" s="137"/>
      <c r="I2502" s="137"/>
      <c r="J2502" s="137"/>
      <c r="K2502" s="137"/>
      <c r="L2502" s="137"/>
      <c r="M2502" s="137"/>
      <c r="N2502" s="137"/>
      <c r="O2502" s="137"/>
      <c r="P2502" s="137"/>
      <c r="Q2502" s="137"/>
      <c r="R2502" s="137"/>
      <c r="S2502" s="137"/>
      <c r="T2502" s="137"/>
      <c r="U2502" s="137"/>
      <c r="V2502" s="137"/>
      <c r="W2502" s="137"/>
      <c r="X2502" s="137"/>
      <c r="Y2502" s="137"/>
      <c r="Z2502" s="137"/>
      <c r="AA2502" s="137"/>
      <c r="AB2502" s="137"/>
    </row>
    <row r="2503" s="139" customFormat="1" spans="1:28">
      <c r="A2503" s="137"/>
      <c r="B2503" s="137"/>
      <c r="C2503" s="137"/>
      <c r="D2503" s="137"/>
      <c r="E2503" s="137"/>
      <c r="F2503" s="137"/>
      <c r="G2503" s="137"/>
      <c r="H2503" s="137"/>
      <c r="I2503" s="137"/>
      <c r="J2503" s="137"/>
      <c r="K2503" s="137"/>
      <c r="L2503" s="137"/>
      <c r="M2503" s="137"/>
      <c r="N2503" s="137"/>
      <c r="O2503" s="137"/>
      <c r="P2503" s="137"/>
      <c r="Q2503" s="137"/>
      <c r="R2503" s="137"/>
      <c r="S2503" s="137"/>
      <c r="T2503" s="137"/>
      <c r="U2503" s="137"/>
      <c r="V2503" s="137"/>
      <c r="W2503" s="137"/>
      <c r="X2503" s="137"/>
      <c r="Y2503" s="137"/>
      <c r="Z2503" s="137"/>
      <c r="AA2503" s="137"/>
      <c r="AB2503" s="137"/>
    </row>
    <row r="2504" s="139" customFormat="1" spans="1:28">
      <c r="A2504" s="137"/>
      <c r="B2504" s="137"/>
      <c r="C2504" s="137"/>
      <c r="D2504" s="137"/>
      <c r="E2504" s="137"/>
      <c r="F2504" s="137"/>
      <c r="G2504" s="137"/>
      <c r="H2504" s="137"/>
      <c r="I2504" s="137"/>
      <c r="J2504" s="137"/>
      <c r="K2504" s="137"/>
      <c r="L2504" s="137"/>
      <c r="M2504" s="137"/>
      <c r="N2504" s="137"/>
      <c r="O2504" s="137"/>
      <c r="P2504" s="137"/>
      <c r="Q2504" s="137"/>
      <c r="R2504" s="137"/>
      <c r="S2504" s="137"/>
      <c r="T2504" s="137"/>
      <c r="U2504" s="137"/>
      <c r="V2504" s="137"/>
      <c r="W2504" s="137"/>
      <c r="X2504" s="137"/>
      <c r="Y2504" s="137"/>
      <c r="Z2504" s="137"/>
      <c r="AA2504" s="137"/>
      <c r="AB2504" s="137"/>
    </row>
    <row r="2505" s="139" customFormat="1" spans="1:28">
      <c r="A2505" s="137"/>
      <c r="B2505" s="137"/>
      <c r="C2505" s="137"/>
      <c r="D2505" s="137"/>
      <c r="E2505" s="137"/>
      <c r="F2505" s="137"/>
      <c r="G2505" s="137"/>
      <c r="H2505" s="137"/>
      <c r="I2505" s="137"/>
      <c r="J2505" s="137"/>
      <c r="K2505" s="137"/>
      <c r="L2505" s="137"/>
      <c r="M2505" s="137"/>
      <c r="N2505" s="137"/>
      <c r="O2505" s="137"/>
      <c r="P2505" s="137"/>
      <c r="Q2505" s="137"/>
      <c r="R2505" s="137"/>
      <c r="S2505" s="137"/>
      <c r="T2505" s="137"/>
      <c r="U2505" s="137"/>
      <c r="V2505" s="137"/>
      <c r="W2505" s="137"/>
      <c r="X2505" s="137"/>
      <c r="Y2505" s="137"/>
      <c r="Z2505" s="137"/>
      <c r="AA2505" s="137"/>
      <c r="AB2505" s="137"/>
    </row>
    <row r="2506" s="139" customFormat="1" spans="1:28">
      <c r="A2506" s="137"/>
      <c r="B2506" s="137"/>
      <c r="C2506" s="137"/>
      <c r="D2506" s="137"/>
      <c r="E2506" s="137"/>
      <c r="F2506" s="137"/>
      <c r="G2506" s="137"/>
      <c r="H2506" s="137"/>
      <c r="I2506" s="137"/>
      <c r="J2506" s="137"/>
      <c r="K2506" s="137"/>
      <c r="L2506" s="137"/>
      <c r="M2506" s="137"/>
      <c r="N2506" s="137"/>
      <c r="O2506" s="137"/>
      <c r="P2506" s="137"/>
      <c r="Q2506" s="137"/>
      <c r="R2506" s="137"/>
      <c r="S2506" s="137"/>
      <c r="T2506" s="137"/>
      <c r="U2506" s="137"/>
      <c r="V2506" s="137"/>
      <c r="W2506" s="137"/>
      <c r="X2506" s="137"/>
      <c r="Y2506" s="137"/>
      <c r="Z2506" s="137"/>
      <c r="AA2506" s="137"/>
      <c r="AB2506" s="137"/>
    </row>
    <row r="2507" s="139" customFormat="1" spans="1:28">
      <c r="A2507" s="137"/>
      <c r="B2507" s="137"/>
      <c r="C2507" s="137"/>
      <c r="D2507" s="137"/>
      <c r="E2507" s="137"/>
      <c r="F2507" s="137"/>
      <c r="G2507" s="137"/>
      <c r="H2507" s="137"/>
      <c r="I2507" s="137"/>
      <c r="J2507" s="137"/>
      <c r="K2507" s="137"/>
      <c r="L2507" s="137"/>
      <c r="M2507" s="137"/>
      <c r="N2507" s="137"/>
      <c r="O2507" s="137"/>
      <c r="P2507" s="137"/>
      <c r="Q2507" s="137"/>
      <c r="R2507" s="137"/>
      <c r="S2507" s="137"/>
      <c r="T2507" s="137"/>
      <c r="U2507" s="137"/>
      <c r="V2507" s="137"/>
      <c r="W2507" s="137"/>
      <c r="X2507" s="137"/>
      <c r="Y2507" s="137"/>
      <c r="Z2507" s="137"/>
      <c r="AA2507" s="137"/>
      <c r="AB2507" s="137"/>
    </row>
    <row r="2508" s="139" customFormat="1" spans="1:28">
      <c r="A2508" s="137"/>
      <c r="B2508" s="137"/>
      <c r="C2508" s="137"/>
      <c r="D2508" s="137"/>
      <c r="E2508" s="137"/>
      <c r="F2508" s="137"/>
      <c r="G2508" s="137"/>
      <c r="H2508" s="137"/>
      <c r="I2508" s="137"/>
      <c r="J2508" s="137"/>
      <c r="K2508" s="137"/>
      <c r="L2508" s="137"/>
      <c r="M2508" s="137"/>
      <c r="N2508" s="137"/>
      <c r="O2508" s="137"/>
      <c r="P2508" s="137"/>
      <c r="Q2508" s="137"/>
      <c r="R2508" s="137"/>
      <c r="S2508" s="137"/>
      <c r="T2508" s="137"/>
      <c r="U2508" s="137"/>
      <c r="V2508" s="137"/>
      <c r="W2508" s="137"/>
      <c r="X2508" s="137"/>
      <c r="Y2508" s="137"/>
      <c r="Z2508" s="137"/>
      <c r="AA2508" s="137"/>
      <c r="AB2508" s="137"/>
    </row>
    <row r="2509" s="139" customFormat="1" spans="1:28">
      <c r="A2509" s="137"/>
      <c r="B2509" s="137"/>
      <c r="C2509" s="137"/>
      <c r="D2509" s="137"/>
      <c r="E2509" s="137"/>
      <c r="F2509" s="137"/>
      <c r="G2509" s="137"/>
      <c r="H2509" s="137"/>
      <c r="I2509" s="137"/>
      <c r="J2509" s="137"/>
      <c r="K2509" s="137"/>
      <c r="L2509" s="137"/>
      <c r="M2509" s="137"/>
      <c r="N2509" s="137"/>
      <c r="O2509" s="137"/>
      <c r="P2509" s="137"/>
      <c r="Q2509" s="137"/>
      <c r="R2509" s="137"/>
      <c r="S2509" s="137"/>
      <c r="T2509" s="137"/>
      <c r="U2509" s="137"/>
      <c r="V2509" s="137"/>
      <c r="W2509" s="137"/>
      <c r="X2509" s="137"/>
      <c r="Y2509" s="137"/>
      <c r="Z2509" s="137"/>
      <c r="AA2509" s="137"/>
      <c r="AB2509" s="137"/>
    </row>
    <row r="2510" s="139" customFormat="1" spans="1:28">
      <c r="A2510" s="137"/>
      <c r="B2510" s="137"/>
      <c r="C2510" s="137"/>
      <c r="D2510" s="137"/>
      <c r="E2510" s="137"/>
      <c r="F2510" s="137"/>
      <c r="G2510" s="137"/>
      <c r="H2510" s="137"/>
      <c r="I2510" s="137"/>
      <c r="J2510" s="137"/>
      <c r="K2510" s="137"/>
      <c r="L2510" s="137"/>
      <c r="M2510" s="137"/>
      <c r="N2510" s="137"/>
      <c r="O2510" s="137"/>
      <c r="P2510" s="137"/>
      <c r="Q2510" s="137"/>
      <c r="R2510" s="137"/>
      <c r="S2510" s="137"/>
      <c r="T2510" s="137"/>
      <c r="U2510" s="137"/>
      <c r="V2510" s="137"/>
      <c r="W2510" s="137"/>
      <c r="X2510" s="137"/>
      <c r="Y2510" s="137"/>
      <c r="Z2510" s="137"/>
      <c r="AA2510" s="137"/>
      <c r="AB2510" s="137"/>
    </row>
    <row r="2511" s="139" customFormat="1" spans="1:28">
      <c r="A2511" s="137"/>
      <c r="B2511" s="137"/>
      <c r="C2511" s="137"/>
      <c r="D2511" s="137"/>
      <c r="E2511" s="137"/>
      <c r="F2511" s="137"/>
      <c r="G2511" s="137"/>
      <c r="H2511" s="137"/>
      <c r="I2511" s="137"/>
      <c r="J2511" s="137"/>
      <c r="K2511" s="137"/>
      <c r="L2511" s="137"/>
      <c r="M2511" s="137"/>
      <c r="N2511" s="137"/>
      <c r="O2511" s="137"/>
      <c r="P2511" s="137"/>
      <c r="Q2511" s="137"/>
      <c r="R2511" s="137"/>
      <c r="S2511" s="137"/>
      <c r="T2511" s="137"/>
      <c r="U2511" s="137"/>
      <c r="V2511" s="137"/>
      <c r="W2511" s="137"/>
      <c r="X2511" s="137"/>
      <c r="Y2511" s="137"/>
      <c r="Z2511" s="137"/>
      <c r="AA2511" s="137"/>
      <c r="AB2511" s="137"/>
    </row>
    <row r="2512" s="139" customFormat="1" spans="1:28">
      <c r="A2512" s="137"/>
      <c r="B2512" s="137"/>
      <c r="C2512" s="137"/>
      <c r="D2512" s="137"/>
      <c r="E2512" s="137"/>
      <c r="F2512" s="137"/>
      <c r="G2512" s="137"/>
      <c r="H2512" s="137"/>
      <c r="I2512" s="137"/>
      <c r="J2512" s="137"/>
      <c r="K2512" s="137"/>
      <c r="L2512" s="137"/>
      <c r="M2512" s="137"/>
      <c r="N2512" s="137"/>
      <c r="O2512" s="137"/>
      <c r="P2512" s="137"/>
      <c r="Q2512" s="137"/>
      <c r="R2512" s="137"/>
      <c r="S2512" s="137"/>
      <c r="T2512" s="137"/>
      <c r="U2512" s="137"/>
      <c r="V2512" s="137"/>
      <c r="W2512" s="137"/>
      <c r="X2512" s="137"/>
      <c r="Y2512" s="137"/>
      <c r="Z2512" s="137"/>
      <c r="AA2512" s="137"/>
      <c r="AB2512" s="137"/>
    </row>
    <row r="2513" s="139" customFormat="1" spans="1:28">
      <c r="A2513" s="137"/>
      <c r="B2513" s="137"/>
      <c r="C2513" s="137"/>
      <c r="D2513" s="137"/>
      <c r="E2513" s="137"/>
      <c r="F2513" s="137"/>
      <c r="G2513" s="137"/>
      <c r="H2513" s="137"/>
      <c r="I2513" s="137"/>
      <c r="J2513" s="137"/>
      <c r="K2513" s="137"/>
      <c r="L2513" s="137"/>
      <c r="M2513" s="137"/>
      <c r="N2513" s="137"/>
      <c r="O2513" s="137"/>
      <c r="P2513" s="137"/>
      <c r="Q2513" s="137"/>
      <c r="R2513" s="137"/>
      <c r="S2513" s="137"/>
      <c r="T2513" s="137"/>
      <c r="U2513" s="137"/>
      <c r="V2513" s="137"/>
      <c r="W2513" s="137"/>
      <c r="X2513" s="137"/>
      <c r="Y2513" s="137"/>
      <c r="Z2513" s="137"/>
      <c r="AA2513" s="137"/>
      <c r="AB2513" s="137"/>
    </row>
    <row r="2514" s="139" customFormat="1" spans="1:28">
      <c r="A2514" s="137"/>
      <c r="B2514" s="137"/>
      <c r="C2514" s="137"/>
      <c r="D2514" s="137"/>
      <c r="E2514" s="137"/>
      <c r="F2514" s="137"/>
      <c r="G2514" s="137"/>
      <c r="H2514" s="137"/>
      <c r="I2514" s="137"/>
      <c r="J2514" s="137"/>
      <c r="K2514" s="137"/>
      <c r="L2514" s="137"/>
      <c r="M2514" s="137"/>
      <c r="N2514" s="137"/>
      <c r="O2514" s="137"/>
      <c r="P2514" s="137"/>
      <c r="Q2514" s="137"/>
      <c r="R2514" s="137"/>
      <c r="S2514" s="137"/>
      <c r="T2514" s="137"/>
      <c r="U2514" s="137"/>
      <c r="V2514" s="137"/>
      <c r="W2514" s="137"/>
      <c r="X2514" s="137"/>
      <c r="Y2514" s="137"/>
      <c r="Z2514" s="137"/>
      <c r="AA2514" s="137"/>
      <c r="AB2514" s="137"/>
    </row>
    <row r="2515" s="139" customFormat="1" spans="1:28">
      <c r="A2515" s="137"/>
      <c r="B2515" s="137"/>
      <c r="C2515" s="137"/>
      <c r="D2515" s="137"/>
      <c r="E2515" s="137"/>
      <c r="F2515" s="137"/>
      <c r="G2515" s="137"/>
      <c r="H2515" s="137"/>
      <c r="I2515" s="137"/>
      <c r="J2515" s="137"/>
      <c r="K2515" s="137"/>
      <c r="L2515" s="137"/>
      <c r="M2515" s="137"/>
      <c r="N2515" s="137"/>
      <c r="O2515" s="137"/>
      <c r="P2515" s="137"/>
      <c r="Q2515" s="137"/>
      <c r="R2515" s="137"/>
      <c r="S2515" s="137"/>
      <c r="T2515" s="137"/>
      <c r="U2515" s="137"/>
      <c r="V2515" s="137"/>
      <c r="W2515" s="137"/>
      <c r="X2515" s="137"/>
      <c r="Y2515" s="137"/>
      <c r="Z2515" s="137"/>
      <c r="AA2515" s="137"/>
      <c r="AB2515" s="137"/>
    </row>
    <row r="2516" s="139" customFormat="1" spans="1:28">
      <c r="A2516" s="137"/>
      <c r="B2516" s="137"/>
      <c r="C2516" s="137"/>
      <c r="D2516" s="137"/>
      <c r="E2516" s="137"/>
      <c r="F2516" s="137"/>
      <c r="G2516" s="137"/>
      <c r="H2516" s="137"/>
      <c r="I2516" s="137"/>
      <c r="J2516" s="137"/>
      <c r="K2516" s="137"/>
      <c r="L2516" s="137"/>
      <c r="M2516" s="137"/>
      <c r="N2516" s="137"/>
      <c r="O2516" s="137"/>
      <c r="P2516" s="137"/>
      <c r="Q2516" s="137"/>
      <c r="R2516" s="137"/>
      <c r="S2516" s="137"/>
      <c r="T2516" s="137"/>
      <c r="U2516" s="137"/>
      <c r="V2516" s="137"/>
      <c r="W2516" s="137"/>
      <c r="X2516" s="137"/>
      <c r="Y2516" s="137"/>
      <c r="Z2516" s="137"/>
      <c r="AA2516" s="137"/>
      <c r="AB2516" s="137"/>
    </row>
    <row r="2517" s="139" customFormat="1" spans="1:28">
      <c r="A2517" s="137"/>
      <c r="B2517" s="137"/>
      <c r="C2517" s="137"/>
      <c r="D2517" s="137"/>
      <c r="E2517" s="137"/>
      <c r="F2517" s="137"/>
      <c r="G2517" s="137"/>
      <c r="H2517" s="137"/>
      <c r="I2517" s="137"/>
      <c r="J2517" s="137"/>
      <c r="K2517" s="137"/>
      <c r="L2517" s="137"/>
      <c r="M2517" s="137"/>
      <c r="N2517" s="137"/>
      <c r="O2517" s="137"/>
      <c r="P2517" s="137"/>
      <c r="Q2517" s="137"/>
      <c r="R2517" s="137"/>
      <c r="S2517" s="137"/>
      <c r="T2517" s="137"/>
      <c r="U2517" s="137"/>
      <c r="V2517" s="137"/>
      <c r="W2517" s="137"/>
      <c r="X2517" s="137"/>
      <c r="Y2517" s="137"/>
      <c r="Z2517" s="137"/>
      <c r="AA2517" s="137"/>
      <c r="AB2517" s="137"/>
    </row>
    <row r="2518" s="139" customFormat="1" spans="1:28">
      <c r="A2518" s="137"/>
      <c r="B2518" s="137"/>
      <c r="C2518" s="137"/>
      <c r="D2518" s="137"/>
      <c r="E2518" s="137"/>
      <c r="F2518" s="137"/>
      <c r="G2518" s="137"/>
      <c r="H2518" s="137"/>
      <c r="I2518" s="137"/>
      <c r="J2518" s="137"/>
      <c r="K2518" s="137"/>
      <c r="L2518" s="137"/>
      <c r="M2518" s="137"/>
      <c r="N2518" s="137"/>
      <c r="O2518" s="137"/>
      <c r="P2518" s="137"/>
      <c r="Q2518" s="137"/>
      <c r="R2518" s="137"/>
      <c r="S2518" s="137"/>
      <c r="T2518" s="137"/>
      <c r="U2518" s="137"/>
      <c r="V2518" s="137"/>
      <c r="W2518" s="137"/>
      <c r="X2518" s="137"/>
      <c r="Y2518" s="137"/>
      <c r="Z2518" s="137"/>
      <c r="AA2518" s="137"/>
      <c r="AB2518" s="137"/>
    </row>
    <row r="2519" s="139" customFormat="1" spans="1:28">
      <c r="A2519" s="137"/>
      <c r="B2519" s="137"/>
      <c r="C2519" s="137"/>
      <c r="D2519" s="137"/>
      <c r="E2519" s="137"/>
      <c r="F2519" s="137"/>
      <c r="G2519" s="137"/>
      <c r="H2519" s="137"/>
      <c r="I2519" s="137"/>
      <c r="J2519" s="137"/>
      <c r="K2519" s="137"/>
      <c r="L2519" s="137"/>
      <c r="M2519" s="137"/>
      <c r="N2519" s="137"/>
      <c r="O2519" s="137"/>
      <c r="P2519" s="137"/>
      <c r="Q2519" s="137"/>
      <c r="R2519" s="137"/>
      <c r="S2519" s="137"/>
      <c r="T2519" s="137"/>
      <c r="U2519" s="137"/>
      <c r="V2519" s="137"/>
      <c r="W2519" s="137"/>
      <c r="X2519" s="137"/>
      <c r="Y2519" s="137"/>
      <c r="Z2519" s="137"/>
      <c r="AA2519" s="137"/>
      <c r="AB2519" s="137"/>
    </row>
    <row r="2520" s="139" customFormat="1" spans="1:28">
      <c r="A2520" s="137"/>
      <c r="B2520" s="137"/>
      <c r="C2520" s="137"/>
      <c r="D2520" s="137"/>
      <c r="E2520" s="137"/>
      <c r="F2520" s="137"/>
      <c r="G2520" s="137"/>
      <c r="H2520" s="137"/>
      <c r="I2520" s="137"/>
      <c r="J2520" s="137"/>
      <c r="K2520" s="137"/>
      <c r="L2520" s="137"/>
      <c r="M2520" s="137"/>
      <c r="N2520" s="137"/>
      <c r="O2520" s="137"/>
      <c r="P2520" s="137"/>
      <c r="Q2520" s="137"/>
      <c r="R2520" s="137"/>
      <c r="S2520" s="137"/>
      <c r="T2520" s="137"/>
      <c r="U2520" s="137"/>
      <c r="V2520" s="137"/>
      <c r="W2520" s="137"/>
      <c r="X2520" s="137"/>
      <c r="Y2520" s="137"/>
      <c r="Z2520" s="137"/>
      <c r="AA2520" s="137"/>
      <c r="AB2520" s="137"/>
    </row>
    <row r="2521" s="139" customFormat="1" spans="1:28">
      <c r="A2521" s="137"/>
      <c r="B2521" s="137"/>
      <c r="C2521" s="137"/>
      <c r="D2521" s="137"/>
      <c r="E2521" s="137"/>
      <c r="F2521" s="137"/>
      <c r="G2521" s="137"/>
      <c r="H2521" s="137"/>
      <c r="I2521" s="137"/>
      <c r="J2521" s="137"/>
      <c r="K2521" s="137"/>
      <c r="L2521" s="137"/>
      <c r="M2521" s="137"/>
      <c r="N2521" s="137"/>
      <c r="O2521" s="137"/>
      <c r="P2521" s="137"/>
      <c r="Q2521" s="137"/>
      <c r="R2521" s="137"/>
      <c r="S2521" s="137"/>
      <c r="T2521" s="137"/>
      <c r="U2521" s="137"/>
      <c r="V2521" s="137"/>
      <c r="W2521" s="137"/>
      <c r="X2521" s="137"/>
      <c r="Y2521" s="137"/>
      <c r="Z2521" s="137"/>
      <c r="AA2521" s="137"/>
      <c r="AB2521" s="137"/>
    </row>
    <row r="2522" s="139" customFormat="1" spans="1:28">
      <c r="A2522" s="137"/>
      <c r="B2522" s="137"/>
      <c r="C2522" s="137"/>
      <c r="D2522" s="137"/>
      <c r="E2522" s="137"/>
      <c r="F2522" s="137"/>
      <c r="G2522" s="137"/>
      <c r="H2522" s="137"/>
      <c r="I2522" s="137"/>
      <c r="J2522" s="137"/>
      <c r="K2522" s="137"/>
      <c r="L2522" s="137"/>
      <c r="M2522" s="137"/>
      <c r="N2522" s="137"/>
      <c r="O2522" s="137"/>
      <c r="P2522" s="137"/>
      <c r="Q2522" s="137"/>
      <c r="R2522" s="137"/>
      <c r="S2522" s="137"/>
      <c r="T2522" s="137"/>
      <c r="U2522" s="137"/>
      <c r="V2522" s="137"/>
      <c r="W2522" s="137"/>
      <c r="X2522" s="137"/>
      <c r="Y2522" s="137"/>
      <c r="Z2522" s="137"/>
      <c r="AA2522" s="137"/>
      <c r="AB2522" s="137"/>
    </row>
    <row r="2523" s="139" customFormat="1" spans="1:28">
      <c r="A2523" s="137"/>
      <c r="B2523" s="137"/>
      <c r="C2523" s="137"/>
      <c r="D2523" s="137"/>
      <c r="E2523" s="137"/>
      <c r="F2523" s="137"/>
      <c r="G2523" s="137"/>
      <c r="H2523" s="137"/>
      <c r="I2523" s="137"/>
      <c r="J2523" s="137"/>
      <c r="K2523" s="137"/>
      <c r="L2523" s="137"/>
      <c r="M2523" s="137"/>
      <c r="N2523" s="137"/>
      <c r="O2523" s="137"/>
      <c r="P2523" s="137"/>
      <c r="Q2523" s="137"/>
      <c r="R2523" s="137"/>
      <c r="S2523" s="137"/>
      <c r="T2523" s="137"/>
      <c r="U2523" s="137"/>
      <c r="V2523" s="137"/>
      <c r="W2523" s="137"/>
      <c r="X2523" s="137"/>
      <c r="Y2523" s="137"/>
      <c r="Z2523" s="137"/>
      <c r="AA2523" s="137"/>
      <c r="AB2523" s="137"/>
    </row>
    <row r="2524" s="139" customFormat="1" spans="1:28">
      <c r="A2524" s="137"/>
      <c r="B2524" s="137"/>
      <c r="C2524" s="137"/>
      <c r="D2524" s="137"/>
      <c r="E2524" s="137"/>
      <c r="F2524" s="137"/>
      <c r="G2524" s="137"/>
      <c r="H2524" s="137"/>
      <c r="I2524" s="137"/>
      <c r="J2524" s="137"/>
      <c r="K2524" s="137"/>
      <c r="L2524" s="137"/>
      <c r="M2524" s="137"/>
      <c r="N2524" s="137"/>
      <c r="O2524" s="137"/>
      <c r="P2524" s="137"/>
      <c r="Q2524" s="137"/>
      <c r="R2524" s="137"/>
      <c r="S2524" s="137"/>
      <c r="T2524" s="137"/>
      <c r="U2524" s="137"/>
      <c r="V2524" s="137"/>
      <c r="W2524" s="137"/>
      <c r="X2524" s="137"/>
      <c r="Y2524" s="137"/>
      <c r="Z2524" s="137"/>
      <c r="AA2524" s="137"/>
      <c r="AB2524" s="137"/>
    </row>
    <row r="2525" s="139" customFormat="1" spans="1:28">
      <c r="A2525" s="137"/>
      <c r="B2525" s="137"/>
      <c r="C2525" s="137"/>
      <c r="D2525" s="137"/>
      <c r="E2525" s="137"/>
      <c r="F2525" s="137"/>
      <c r="G2525" s="137"/>
      <c r="H2525" s="137"/>
      <c r="I2525" s="137"/>
      <c r="J2525" s="137"/>
      <c r="K2525" s="137"/>
      <c r="L2525" s="137"/>
      <c r="M2525" s="137"/>
      <c r="N2525" s="137"/>
      <c r="O2525" s="137"/>
      <c r="P2525" s="137"/>
      <c r="Q2525" s="137"/>
      <c r="R2525" s="137"/>
      <c r="S2525" s="137"/>
      <c r="T2525" s="137"/>
      <c r="U2525" s="137"/>
      <c r="V2525" s="137"/>
      <c r="W2525" s="137"/>
      <c r="X2525" s="137"/>
      <c r="Y2525" s="137"/>
      <c r="Z2525" s="137"/>
      <c r="AA2525" s="137"/>
      <c r="AB2525" s="137"/>
    </row>
    <row r="2526" s="139" customFormat="1" spans="1:28">
      <c r="A2526" s="137"/>
      <c r="B2526" s="137"/>
      <c r="C2526" s="137"/>
      <c r="D2526" s="137"/>
      <c r="E2526" s="137"/>
      <c r="F2526" s="137"/>
      <c r="G2526" s="137"/>
      <c r="H2526" s="137"/>
      <c r="I2526" s="137"/>
      <c r="J2526" s="137"/>
      <c r="K2526" s="137"/>
      <c r="L2526" s="137"/>
      <c r="M2526" s="137"/>
      <c r="N2526" s="137"/>
      <c r="O2526" s="137"/>
      <c r="P2526" s="137"/>
      <c r="Q2526" s="137"/>
      <c r="R2526" s="137"/>
      <c r="S2526" s="137"/>
      <c r="T2526" s="137"/>
      <c r="U2526" s="137"/>
      <c r="V2526" s="137"/>
      <c r="W2526" s="137"/>
      <c r="X2526" s="137"/>
      <c r="Y2526" s="137"/>
      <c r="Z2526" s="137"/>
      <c r="AA2526" s="137"/>
      <c r="AB2526" s="137"/>
    </row>
    <row r="2527" s="139" customFormat="1" spans="1:28">
      <c r="A2527" s="137"/>
      <c r="B2527" s="137"/>
      <c r="C2527" s="137"/>
      <c r="D2527" s="137"/>
      <c r="E2527" s="137"/>
      <c r="F2527" s="137"/>
      <c r="G2527" s="137"/>
      <c r="H2527" s="137"/>
      <c r="I2527" s="137"/>
      <c r="J2527" s="137"/>
      <c r="K2527" s="137"/>
      <c r="L2527" s="137"/>
      <c r="M2527" s="137"/>
      <c r="N2527" s="137"/>
      <c r="O2527" s="137"/>
      <c r="P2527" s="137"/>
      <c r="Q2527" s="137"/>
      <c r="R2527" s="137"/>
      <c r="S2527" s="137"/>
      <c r="T2527" s="137"/>
      <c r="U2527" s="137"/>
      <c r="V2527" s="137"/>
      <c r="W2527" s="137"/>
      <c r="X2527" s="137"/>
      <c r="Y2527" s="137"/>
      <c r="Z2527" s="137"/>
      <c r="AA2527" s="137"/>
      <c r="AB2527" s="137"/>
    </row>
    <row r="2528" s="139" customFormat="1" spans="1:28">
      <c r="A2528" s="137"/>
      <c r="B2528" s="137"/>
      <c r="C2528" s="137"/>
      <c r="D2528" s="137"/>
      <c r="E2528" s="137"/>
      <c r="F2528" s="137"/>
      <c r="G2528" s="137"/>
      <c r="H2528" s="137"/>
      <c r="I2528" s="137"/>
      <c r="J2528" s="137"/>
      <c r="K2528" s="137"/>
      <c r="L2528" s="137"/>
      <c r="M2528" s="137"/>
      <c r="N2528" s="137"/>
      <c r="O2528" s="137"/>
      <c r="P2528" s="137"/>
      <c r="Q2528" s="137"/>
      <c r="R2528" s="137"/>
      <c r="S2528" s="137"/>
      <c r="T2528" s="137"/>
      <c r="U2528" s="137"/>
      <c r="V2528" s="137"/>
      <c r="W2528" s="137"/>
      <c r="X2528" s="137"/>
      <c r="Y2528" s="137"/>
      <c r="Z2528" s="137"/>
      <c r="AA2528" s="137"/>
      <c r="AB2528" s="137"/>
    </row>
    <row r="2529" s="139" customFormat="1" spans="1:28">
      <c r="A2529" s="137"/>
      <c r="B2529" s="137"/>
      <c r="C2529" s="137"/>
      <c r="D2529" s="137"/>
      <c r="E2529" s="137"/>
      <c r="F2529" s="137"/>
      <c r="G2529" s="137"/>
      <c r="H2529" s="137"/>
      <c r="I2529" s="137"/>
      <c r="J2529" s="137"/>
      <c r="K2529" s="137"/>
      <c r="L2529" s="137"/>
      <c r="M2529" s="137"/>
      <c r="N2529" s="137"/>
      <c r="O2529" s="137"/>
      <c r="P2529" s="137"/>
      <c r="Q2529" s="137"/>
      <c r="R2529" s="137"/>
      <c r="S2529" s="137"/>
      <c r="T2529" s="137"/>
      <c r="U2529" s="137"/>
      <c r="V2529" s="137"/>
      <c r="W2529" s="137"/>
      <c r="X2529" s="137"/>
      <c r="Y2529" s="137"/>
      <c r="Z2529" s="137"/>
      <c r="AA2529" s="137"/>
      <c r="AB2529" s="137"/>
    </row>
    <row r="2530" s="139" customFormat="1" spans="1:28">
      <c r="A2530" s="137"/>
      <c r="B2530" s="137"/>
      <c r="C2530" s="137"/>
      <c r="D2530" s="137"/>
      <c r="E2530" s="137"/>
      <c r="F2530" s="137"/>
      <c r="G2530" s="137"/>
      <c r="H2530" s="137"/>
      <c r="I2530" s="137"/>
      <c r="J2530" s="137"/>
      <c r="K2530" s="137"/>
      <c r="L2530" s="137"/>
      <c r="M2530" s="137"/>
      <c r="N2530" s="137"/>
      <c r="O2530" s="137"/>
      <c r="P2530" s="137"/>
      <c r="Q2530" s="137"/>
      <c r="R2530" s="137"/>
      <c r="S2530" s="137"/>
      <c r="T2530" s="137"/>
      <c r="U2530" s="137"/>
      <c r="V2530" s="137"/>
      <c r="W2530" s="137"/>
      <c r="X2530" s="137"/>
      <c r="Y2530" s="137"/>
      <c r="Z2530" s="137"/>
      <c r="AA2530" s="137"/>
      <c r="AB2530" s="137"/>
    </row>
    <row r="2531" s="139" customFormat="1" spans="1:28">
      <c r="A2531" s="137"/>
      <c r="B2531" s="137"/>
      <c r="C2531" s="137"/>
      <c r="D2531" s="137"/>
      <c r="E2531" s="137"/>
      <c r="F2531" s="137"/>
      <c r="G2531" s="137"/>
      <c r="H2531" s="137"/>
      <c r="I2531" s="137"/>
      <c r="J2531" s="137"/>
      <c r="K2531" s="137"/>
      <c r="L2531" s="137"/>
      <c r="M2531" s="137"/>
      <c r="N2531" s="137"/>
      <c r="O2531" s="137"/>
      <c r="P2531" s="137"/>
      <c r="Q2531" s="137"/>
      <c r="R2531" s="137"/>
      <c r="S2531" s="137"/>
      <c r="T2531" s="137"/>
      <c r="U2531" s="137"/>
      <c r="V2531" s="137"/>
      <c r="W2531" s="137"/>
      <c r="X2531" s="137"/>
      <c r="Y2531" s="137"/>
      <c r="Z2531" s="137"/>
      <c r="AA2531" s="137"/>
      <c r="AB2531" s="137"/>
    </row>
    <row r="2532" s="139" customFormat="1" spans="1:28">
      <c r="A2532" s="137"/>
      <c r="B2532" s="137"/>
      <c r="C2532" s="137"/>
      <c r="D2532" s="137"/>
      <c r="E2532" s="137"/>
      <c r="F2532" s="137"/>
      <c r="G2532" s="137"/>
      <c r="H2532" s="137"/>
      <c r="I2532" s="137"/>
      <c r="J2532" s="137"/>
      <c r="K2532" s="137"/>
      <c r="L2532" s="137"/>
      <c r="M2532" s="137"/>
      <c r="N2532" s="137"/>
      <c r="O2532" s="137"/>
      <c r="P2532" s="137"/>
      <c r="Q2532" s="137"/>
      <c r="R2532" s="137"/>
      <c r="S2532" s="137"/>
      <c r="T2532" s="137"/>
      <c r="U2532" s="137"/>
      <c r="V2532" s="137"/>
      <c r="W2532" s="137"/>
      <c r="X2532" s="137"/>
      <c r="Y2532" s="137"/>
      <c r="Z2532" s="137"/>
      <c r="AA2532" s="137"/>
      <c r="AB2532" s="137"/>
    </row>
    <row r="2533" s="139" customFormat="1" spans="1:28">
      <c r="A2533" s="137"/>
      <c r="B2533" s="137"/>
      <c r="C2533" s="137"/>
      <c r="D2533" s="137"/>
      <c r="E2533" s="137"/>
      <c r="F2533" s="137"/>
      <c r="G2533" s="137"/>
      <c r="H2533" s="137"/>
      <c r="I2533" s="137"/>
      <c r="J2533" s="137"/>
      <c r="K2533" s="137"/>
      <c r="L2533" s="137"/>
      <c r="M2533" s="137"/>
      <c r="N2533" s="137"/>
      <c r="O2533" s="137"/>
      <c r="P2533" s="137"/>
      <c r="Q2533" s="137"/>
      <c r="R2533" s="137"/>
      <c r="S2533" s="137"/>
      <c r="T2533" s="137"/>
      <c r="U2533" s="137"/>
      <c r="V2533" s="137"/>
      <c r="W2533" s="137"/>
      <c r="X2533" s="137"/>
      <c r="Y2533" s="137"/>
      <c r="Z2533" s="137"/>
      <c r="AA2533" s="137"/>
      <c r="AB2533" s="137"/>
    </row>
    <row r="2534" s="139" customFormat="1" spans="1:28">
      <c r="A2534" s="137"/>
      <c r="B2534" s="137"/>
      <c r="C2534" s="137"/>
      <c r="D2534" s="137"/>
      <c r="E2534" s="137"/>
      <c r="F2534" s="137"/>
      <c r="G2534" s="137"/>
      <c r="H2534" s="137"/>
      <c r="I2534" s="137"/>
      <c r="J2534" s="137"/>
      <c r="K2534" s="137"/>
      <c r="L2534" s="137"/>
      <c r="M2534" s="137"/>
      <c r="N2534" s="137"/>
      <c r="O2534" s="137"/>
      <c r="P2534" s="137"/>
      <c r="Q2534" s="137"/>
      <c r="R2534" s="137"/>
      <c r="S2534" s="137"/>
      <c r="T2534" s="137"/>
      <c r="U2534" s="137"/>
      <c r="V2534" s="137"/>
      <c r="W2534" s="137"/>
      <c r="X2534" s="137"/>
      <c r="Y2534" s="137"/>
      <c r="Z2534" s="137"/>
      <c r="AA2534" s="137"/>
      <c r="AB2534" s="137"/>
    </row>
    <row r="2535" s="139" customFormat="1" spans="1:28">
      <c r="A2535" s="137"/>
      <c r="B2535" s="137"/>
      <c r="C2535" s="137"/>
      <c r="D2535" s="137"/>
      <c r="E2535" s="137"/>
      <c r="F2535" s="137"/>
      <c r="G2535" s="137"/>
      <c r="H2535" s="137"/>
      <c r="I2535" s="137"/>
      <c r="J2535" s="137"/>
      <c r="K2535" s="137"/>
      <c r="L2535" s="137"/>
      <c r="M2535" s="137"/>
      <c r="N2535" s="137"/>
      <c r="O2535" s="137"/>
      <c r="P2535" s="137"/>
      <c r="Q2535" s="137"/>
      <c r="R2535" s="137"/>
      <c r="S2535" s="137"/>
      <c r="T2535" s="137"/>
      <c r="U2535" s="137"/>
      <c r="V2535" s="137"/>
      <c r="W2535" s="137"/>
      <c r="X2535" s="137"/>
      <c r="Y2535" s="137"/>
      <c r="Z2535" s="137"/>
      <c r="AA2535" s="137"/>
      <c r="AB2535" s="137"/>
    </row>
    <row r="2536" s="139" customFormat="1" spans="1:28">
      <c r="A2536" s="137"/>
      <c r="B2536" s="137"/>
      <c r="C2536" s="137"/>
      <c r="D2536" s="137"/>
      <c r="E2536" s="137"/>
      <c r="F2536" s="137"/>
      <c r="G2536" s="137"/>
      <c r="H2536" s="137"/>
      <c r="I2536" s="137"/>
      <c r="J2536" s="137"/>
      <c r="K2536" s="137"/>
      <c r="L2536" s="137"/>
      <c r="M2536" s="137"/>
      <c r="N2536" s="137"/>
      <c r="O2536" s="137"/>
      <c r="P2536" s="137"/>
      <c r="Q2536" s="137"/>
      <c r="R2536" s="137"/>
      <c r="S2536" s="137"/>
      <c r="T2536" s="137"/>
      <c r="U2536" s="137"/>
      <c r="V2536" s="137"/>
      <c r="W2536" s="137"/>
      <c r="X2536" s="137"/>
      <c r="Y2536" s="137"/>
      <c r="Z2536" s="137"/>
      <c r="AA2536" s="137"/>
      <c r="AB2536" s="137"/>
    </row>
    <row r="2537" s="139" customFormat="1" spans="1:28">
      <c r="A2537" s="137"/>
      <c r="B2537" s="137"/>
      <c r="C2537" s="137"/>
      <c r="D2537" s="137"/>
      <c r="E2537" s="137"/>
      <c r="F2537" s="137"/>
      <c r="G2537" s="137"/>
      <c r="H2537" s="137"/>
      <c r="I2537" s="137"/>
      <c r="J2537" s="137"/>
      <c r="K2537" s="137"/>
      <c r="L2537" s="137"/>
      <c r="M2537" s="137"/>
      <c r="N2537" s="137"/>
      <c r="O2537" s="137"/>
      <c r="P2537" s="137"/>
      <c r="Q2537" s="137"/>
      <c r="R2537" s="137"/>
      <c r="S2537" s="137"/>
      <c r="T2537" s="137"/>
      <c r="U2537" s="137"/>
      <c r="V2537" s="137"/>
      <c r="W2537" s="137"/>
      <c r="X2537" s="137"/>
      <c r="Y2537" s="137"/>
      <c r="Z2537" s="137"/>
      <c r="AA2537" s="137"/>
      <c r="AB2537" s="137"/>
    </row>
    <row r="2538" s="139" customFormat="1" spans="1:28">
      <c r="A2538" s="137"/>
      <c r="B2538" s="137"/>
      <c r="C2538" s="137"/>
      <c r="D2538" s="137"/>
      <c r="E2538" s="137"/>
      <c r="F2538" s="137"/>
      <c r="G2538" s="137"/>
      <c r="H2538" s="137"/>
      <c r="I2538" s="137"/>
      <c r="J2538" s="137"/>
      <c r="K2538" s="137"/>
      <c r="L2538" s="137"/>
      <c r="M2538" s="137"/>
      <c r="N2538" s="137"/>
      <c r="O2538" s="137"/>
      <c r="P2538" s="137"/>
      <c r="Q2538" s="137"/>
      <c r="R2538" s="137"/>
      <c r="S2538" s="137"/>
      <c r="T2538" s="137"/>
      <c r="U2538" s="137"/>
      <c r="V2538" s="137"/>
      <c r="W2538" s="137"/>
      <c r="X2538" s="137"/>
      <c r="Y2538" s="137"/>
      <c r="Z2538" s="137"/>
      <c r="AA2538" s="137"/>
      <c r="AB2538" s="137"/>
    </row>
    <row r="2539" s="139" customFormat="1" spans="1:28">
      <c r="A2539" s="137"/>
      <c r="B2539" s="137"/>
      <c r="C2539" s="137"/>
      <c r="D2539" s="137"/>
      <c r="E2539" s="137"/>
      <c r="F2539" s="137"/>
      <c r="G2539" s="137"/>
      <c r="H2539" s="137"/>
      <c r="I2539" s="137"/>
      <c r="J2539" s="137"/>
      <c r="K2539" s="137"/>
      <c r="L2539" s="137"/>
      <c r="M2539" s="137"/>
      <c r="N2539" s="137"/>
      <c r="O2539" s="137"/>
      <c r="P2539" s="137"/>
      <c r="Q2539" s="137"/>
      <c r="R2539" s="137"/>
      <c r="S2539" s="137"/>
      <c r="T2539" s="137"/>
      <c r="U2539" s="137"/>
      <c r="V2539" s="137"/>
      <c r="W2539" s="137"/>
      <c r="X2539" s="137"/>
      <c r="Y2539" s="137"/>
      <c r="Z2539" s="137"/>
      <c r="AA2539" s="137"/>
      <c r="AB2539" s="137"/>
    </row>
    <row r="2540" s="139" customFormat="1" spans="1:28">
      <c r="A2540" s="137"/>
      <c r="B2540" s="137"/>
      <c r="C2540" s="137"/>
      <c r="D2540" s="137"/>
      <c r="E2540" s="137"/>
      <c r="F2540" s="137"/>
      <c r="G2540" s="137"/>
      <c r="H2540" s="137"/>
      <c r="I2540" s="137"/>
      <c r="J2540" s="137"/>
      <c r="K2540" s="137"/>
      <c r="L2540" s="137"/>
      <c r="M2540" s="137"/>
      <c r="N2540" s="137"/>
      <c r="O2540" s="137"/>
      <c r="P2540" s="137"/>
      <c r="Q2540" s="137"/>
      <c r="R2540" s="137"/>
      <c r="S2540" s="137"/>
      <c r="T2540" s="137"/>
      <c r="U2540" s="137"/>
      <c r="V2540" s="137"/>
      <c r="W2540" s="137"/>
      <c r="X2540" s="137"/>
      <c r="Y2540" s="137"/>
      <c r="Z2540" s="137"/>
      <c r="AA2540" s="137"/>
      <c r="AB2540" s="137"/>
    </row>
    <row r="2541" s="139" customFormat="1" spans="1:28">
      <c r="A2541" s="137"/>
      <c r="B2541" s="137"/>
      <c r="C2541" s="137"/>
      <c r="D2541" s="137"/>
      <c r="E2541" s="137"/>
      <c r="F2541" s="137"/>
      <c r="G2541" s="137"/>
      <c r="H2541" s="137"/>
      <c r="I2541" s="137"/>
      <c r="J2541" s="137"/>
      <c r="K2541" s="137"/>
      <c r="L2541" s="137"/>
      <c r="M2541" s="137"/>
      <c r="N2541" s="137"/>
      <c r="O2541" s="137"/>
      <c r="P2541" s="137"/>
      <c r="Q2541" s="137"/>
      <c r="R2541" s="137"/>
      <c r="S2541" s="137"/>
      <c r="T2541" s="137"/>
      <c r="U2541" s="137"/>
      <c r="V2541" s="137"/>
      <c r="W2541" s="137"/>
      <c r="X2541" s="137"/>
      <c r="Y2541" s="137"/>
      <c r="Z2541" s="137"/>
      <c r="AA2541" s="137"/>
      <c r="AB2541" s="137"/>
    </row>
    <row r="2542" s="139" customFormat="1" spans="1:28">
      <c r="A2542" s="137"/>
      <c r="B2542" s="137"/>
      <c r="C2542" s="137"/>
      <c r="D2542" s="137"/>
      <c r="E2542" s="137"/>
      <c r="F2542" s="137"/>
      <c r="G2542" s="137"/>
      <c r="H2542" s="137"/>
      <c r="I2542" s="137"/>
      <c r="J2542" s="137"/>
      <c r="K2542" s="137"/>
      <c r="L2542" s="137"/>
      <c r="M2542" s="137"/>
      <c r="N2542" s="137"/>
      <c r="O2542" s="137"/>
      <c r="P2542" s="137"/>
      <c r="Q2542" s="137"/>
      <c r="R2542" s="137"/>
      <c r="S2542" s="137"/>
      <c r="T2542" s="137"/>
      <c r="U2542" s="137"/>
      <c r="V2542" s="137"/>
      <c r="W2542" s="137"/>
      <c r="X2542" s="137"/>
      <c r="Y2542" s="137"/>
      <c r="Z2542" s="137"/>
      <c r="AA2542" s="137"/>
      <c r="AB2542" s="137"/>
    </row>
    <row r="2543" s="139" customFormat="1" spans="1:28">
      <c r="A2543" s="137"/>
      <c r="B2543" s="137"/>
      <c r="C2543" s="137"/>
      <c r="D2543" s="137"/>
      <c r="E2543" s="137"/>
      <c r="F2543" s="137"/>
      <c r="G2543" s="137"/>
      <c r="H2543" s="137"/>
      <c r="I2543" s="137"/>
      <c r="J2543" s="137"/>
      <c r="K2543" s="137"/>
      <c r="L2543" s="137"/>
      <c r="M2543" s="137"/>
      <c r="N2543" s="137"/>
      <c r="O2543" s="137"/>
      <c r="P2543" s="137"/>
      <c r="Q2543" s="137"/>
      <c r="R2543" s="137"/>
      <c r="S2543" s="137"/>
      <c r="T2543" s="137"/>
      <c r="U2543" s="137"/>
      <c r="V2543" s="137"/>
      <c r="W2543" s="137"/>
      <c r="X2543" s="137"/>
      <c r="Y2543" s="137"/>
      <c r="Z2543" s="137"/>
      <c r="AA2543" s="137"/>
      <c r="AB2543" s="137"/>
    </row>
    <row r="2544" s="139" customFormat="1" spans="1:28">
      <c r="A2544" s="137"/>
      <c r="B2544" s="137"/>
      <c r="C2544" s="137"/>
      <c r="D2544" s="137"/>
      <c r="E2544" s="137"/>
      <c r="F2544" s="137"/>
      <c r="G2544" s="137"/>
      <c r="H2544" s="137"/>
      <c r="I2544" s="137"/>
      <c r="J2544" s="137"/>
      <c r="K2544" s="137"/>
      <c r="L2544" s="137"/>
      <c r="M2544" s="137"/>
      <c r="N2544" s="137"/>
      <c r="O2544" s="137"/>
      <c r="P2544" s="137"/>
      <c r="Q2544" s="137"/>
      <c r="R2544" s="137"/>
      <c r="S2544" s="137"/>
      <c r="T2544" s="137"/>
      <c r="U2544" s="137"/>
      <c r="V2544" s="137"/>
      <c r="W2544" s="137"/>
      <c r="X2544" s="137"/>
      <c r="Y2544" s="137"/>
      <c r="Z2544" s="137"/>
      <c r="AA2544" s="137"/>
      <c r="AB2544" s="137"/>
    </row>
    <row r="2545" s="139" customFormat="1" spans="1:28">
      <c r="A2545" s="137"/>
      <c r="B2545" s="137"/>
      <c r="C2545" s="137"/>
      <c r="D2545" s="137"/>
      <c r="E2545" s="137"/>
      <c r="F2545" s="137"/>
      <c r="G2545" s="137"/>
      <c r="H2545" s="137"/>
      <c r="I2545" s="137"/>
      <c r="J2545" s="137"/>
      <c r="K2545" s="137"/>
      <c r="L2545" s="137"/>
      <c r="M2545" s="137"/>
      <c r="N2545" s="137"/>
      <c r="O2545" s="137"/>
      <c r="P2545" s="137"/>
      <c r="Q2545" s="137"/>
      <c r="R2545" s="137"/>
      <c r="S2545" s="137"/>
      <c r="T2545" s="137"/>
      <c r="U2545" s="137"/>
      <c r="V2545" s="137"/>
      <c r="W2545" s="137"/>
      <c r="X2545" s="137"/>
      <c r="Y2545" s="137"/>
      <c r="Z2545" s="137"/>
      <c r="AA2545" s="137"/>
      <c r="AB2545" s="137"/>
    </row>
    <row r="2546" s="139" customFormat="1" spans="1:28">
      <c r="A2546" s="137"/>
      <c r="B2546" s="137"/>
      <c r="C2546" s="137"/>
      <c r="D2546" s="137"/>
      <c r="E2546" s="137"/>
      <c r="F2546" s="137"/>
      <c r="G2546" s="137"/>
      <c r="H2546" s="137"/>
      <c r="I2546" s="137"/>
      <c r="J2546" s="137"/>
      <c r="K2546" s="137"/>
      <c r="L2546" s="137"/>
      <c r="M2546" s="137"/>
      <c r="N2546" s="137"/>
      <c r="O2546" s="137"/>
      <c r="P2546" s="137"/>
      <c r="Q2546" s="137"/>
      <c r="R2546" s="137"/>
      <c r="S2546" s="137"/>
      <c r="T2546" s="137"/>
      <c r="U2546" s="137"/>
      <c r="V2546" s="137"/>
      <c r="W2546" s="137"/>
      <c r="X2546" s="137"/>
      <c r="Y2546" s="137"/>
      <c r="Z2546" s="137"/>
      <c r="AA2546" s="137"/>
      <c r="AB2546" s="137"/>
    </row>
    <row r="2547" s="139" customFormat="1" spans="1:28">
      <c r="A2547" s="137"/>
      <c r="B2547" s="137"/>
      <c r="C2547" s="137"/>
      <c r="D2547" s="137"/>
      <c r="E2547" s="137"/>
      <c r="F2547" s="137"/>
      <c r="G2547" s="137"/>
      <c r="H2547" s="137"/>
      <c r="I2547" s="137"/>
      <c r="J2547" s="137"/>
      <c r="K2547" s="137"/>
      <c r="L2547" s="137"/>
      <c r="M2547" s="137"/>
      <c r="N2547" s="137"/>
      <c r="O2547" s="137"/>
      <c r="P2547" s="137"/>
      <c r="Q2547" s="137"/>
      <c r="R2547" s="137"/>
      <c r="S2547" s="137"/>
      <c r="T2547" s="137"/>
      <c r="U2547" s="137"/>
      <c r="V2547" s="137"/>
      <c r="W2547" s="137"/>
      <c r="X2547" s="137"/>
      <c r="Y2547" s="137"/>
      <c r="Z2547" s="137"/>
      <c r="AA2547" s="137"/>
      <c r="AB2547" s="137"/>
    </row>
    <row r="2548" s="139" customFormat="1" spans="1:28">
      <c r="A2548" s="137"/>
      <c r="B2548" s="137"/>
      <c r="C2548" s="137"/>
      <c r="D2548" s="137"/>
      <c r="E2548" s="137"/>
      <c r="F2548" s="137"/>
      <c r="G2548" s="137"/>
      <c r="H2548" s="137"/>
      <c r="I2548" s="137"/>
      <c r="J2548" s="137"/>
      <c r="K2548" s="137"/>
      <c r="L2548" s="137"/>
      <c r="M2548" s="137"/>
      <c r="N2548" s="137"/>
      <c r="O2548" s="137"/>
      <c r="P2548" s="137"/>
      <c r="Q2548" s="137"/>
      <c r="R2548" s="137"/>
      <c r="S2548" s="137"/>
      <c r="T2548" s="137"/>
      <c r="U2548" s="137"/>
      <c r="V2548" s="137"/>
      <c r="W2548" s="137"/>
      <c r="X2548" s="137"/>
      <c r="Y2548" s="137"/>
      <c r="Z2548" s="137"/>
      <c r="AA2548" s="137"/>
      <c r="AB2548" s="137"/>
    </row>
    <row r="2549" s="139" customFormat="1" spans="1:28">
      <c r="A2549" s="137"/>
      <c r="B2549" s="137"/>
      <c r="C2549" s="137"/>
      <c r="D2549" s="137"/>
      <c r="E2549" s="137"/>
      <c r="F2549" s="137"/>
      <c r="G2549" s="137"/>
      <c r="H2549" s="137"/>
      <c r="I2549" s="137"/>
      <c r="J2549" s="137"/>
      <c r="K2549" s="137"/>
      <c r="L2549" s="137"/>
      <c r="M2549" s="137"/>
      <c r="N2549" s="137"/>
      <c r="O2549" s="137"/>
      <c r="P2549" s="137"/>
      <c r="Q2549" s="137"/>
      <c r="R2549" s="137"/>
      <c r="S2549" s="137"/>
      <c r="T2549" s="137"/>
      <c r="U2549" s="137"/>
      <c r="V2549" s="137"/>
      <c r="W2549" s="137"/>
      <c r="X2549" s="137"/>
      <c r="Y2549" s="137"/>
      <c r="Z2549" s="137"/>
      <c r="AA2549" s="137"/>
      <c r="AB2549" s="137"/>
    </row>
    <row r="2550" s="139" customFormat="1" spans="1:28">
      <c r="A2550" s="137"/>
      <c r="B2550" s="137"/>
      <c r="C2550" s="137"/>
      <c r="D2550" s="137"/>
      <c r="E2550" s="137"/>
      <c r="F2550" s="137"/>
      <c r="G2550" s="137"/>
      <c r="H2550" s="137"/>
      <c r="I2550" s="137"/>
      <c r="J2550" s="137"/>
      <c r="K2550" s="137"/>
      <c r="L2550" s="137"/>
      <c r="M2550" s="137"/>
      <c r="N2550" s="137"/>
      <c r="O2550" s="137"/>
      <c r="P2550" s="137"/>
      <c r="Q2550" s="137"/>
      <c r="R2550" s="137"/>
      <c r="S2550" s="137"/>
      <c r="T2550" s="137"/>
      <c r="U2550" s="137"/>
      <c r="V2550" s="137"/>
      <c r="W2550" s="137"/>
      <c r="X2550" s="137"/>
      <c r="Y2550" s="137"/>
      <c r="Z2550" s="137"/>
      <c r="AA2550" s="137"/>
      <c r="AB2550" s="137"/>
    </row>
    <row r="2551" s="139" customFormat="1" spans="1:28">
      <c r="A2551" s="137"/>
      <c r="B2551" s="137"/>
      <c r="C2551" s="137"/>
      <c r="D2551" s="137"/>
      <c r="E2551" s="137"/>
      <c r="F2551" s="137"/>
      <c r="G2551" s="137"/>
      <c r="H2551" s="137"/>
      <c r="I2551" s="137"/>
      <c r="J2551" s="137"/>
      <c r="K2551" s="137"/>
      <c r="L2551" s="137"/>
      <c r="M2551" s="137"/>
      <c r="N2551" s="137"/>
      <c r="O2551" s="137"/>
      <c r="P2551" s="137"/>
      <c r="Q2551" s="137"/>
      <c r="R2551" s="137"/>
      <c r="S2551" s="137"/>
      <c r="T2551" s="137"/>
      <c r="U2551" s="137"/>
      <c r="V2551" s="137"/>
      <c r="W2551" s="137"/>
      <c r="X2551" s="137"/>
      <c r="Y2551" s="137"/>
      <c r="Z2551" s="137"/>
      <c r="AA2551" s="137"/>
      <c r="AB2551" s="137"/>
    </row>
    <row r="2552" s="139" customFormat="1" spans="1:28">
      <c r="A2552" s="137"/>
      <c r="B2552" s="137"/>
      <c r="C2552" s="137"/>
      <c r="D2552" s="137"/>
      <c r="E2552" s="137"/>
      <c r="F2552" s="137"/>
      <c r="G2552" s="137"/>
      <c r="H2552" s="137"/>
      <c r="I2552" s="137"/>
      <c r="J2552" s="137"/>
      <c r="K2552" s="137"/>
      <c r="L2552" s="137"/>
      <c r="M2552" s="137"/>
      <c r="N2552" s="137"/>
      <c r="O2552" s="137"/>
      <c r="P2552" s="137"/>
      <c r="Q2552" s="137"/>
      <c r="R2552" s="137"/>
      <c r="S2552" s="137"/>
      <c r="T2552" s="137"/>
      <c r="U2552" s="137"/>
      <c r="V2552" s="137"/>
      <c r="W2552" s="137"/>
      <c r="X2552" s="137"/>
      <c r="Y2552" s="137"/>
      <c r="Z2552" s="137"/>
      <c r="AA2552" s="137"/>
      <c r="AB2552" s="137"/>
    </row>
    <row r="2553" s="139" customFormat="1" spans="1:28">
      <c r="A2553" s="137"/>
      <c r="B2553" s="137"/>
      <c r="C2553" s="137"/>
      <c r="D2553" s="137"/>
      <c r="E2553" s="137"/>
      <c r="F2553" s="137"/>
      <c r="G2553" s="137"/>
      <c r="H2553" s="137"/>
      <c r="I2553" s="137"/>
      <c r="J2553" s="137"/>
      <c r="K2553" s="137"/>
      <c r="L2553" s="137"/>
      <c r="M2553" s="137"/>
      <c r="N2553" s="137"/>
      <c r="O2553" s="137"/>
      <c r="P2553" s="137"/>
      <c r="Q2553" s="137"/>
      <c r="R2553" s="137"/>
      <c r="S2553" s="137"/>
      <c r="T2553" s="137"/>
      <c r="U2553" s="137"/>
      <c r="V2553" s="137"/>
      <c r="W2553" s="137"/>
      <c r="X2553" s="137"/>
      <c r="Y2553" s="137"/>
      <c r="Z2553" s="137"/>
      <c r="AA2553" s="137"/>
      <c r="AB2553" s="137"/>
    </row>
    <row r="2554" s="139" customFormat="1" spans="1:28">
      <c r="A2554" s="137"/>
      <c r="B2554" s="137"/>
      <c r="C2554" s="137"/>
      <c r="D2554" s="137"/>
      <c r="E2554" s="137"/>
      <c r="F2554" s="137"/>
      <c r="G2554" s="137"/>
      <c r="H2554" s="137"/>
      <c r="I2554" s="137"/>
      <c r="J2554" s="137"/>
      <c r="K2554" s="137"/>
      <c r="L2554" s="137"/>
      <c r="M2554" s="137"/>
      <c r="N2554" s="137"/>
      <c r="O2554" s="137"/>
      <c r="P2554" s="137"/>
      <c r="Q2554" s="137"/>
      <c r="R2554" s="137"/>
      <c r="S2554" s="137"/>
      <c r="T2554" s="137"/>
      <c r="U2554" s="137"/>
      <c r="V2554" s="137"/>
      <c r="W2554" s="137"/>
      <c r="X2554" s="137"/>
      <c r="Y2554" s="137"/>
      <c r="Z2554" s="137"/>
      <c r="AA2554" s="137"/>
      <c r="AB2554" s="137"/>
    </row>
    <row r="2555" s="139" customFormat="1" spans="1:28">
      <c r="A2555" s="137"/>
      <c r="B2555" s="137"/>
      <c r="C2555" s="137"/>
      <c r="D2555" s="137"/>
      <c r="E2555" s="137"/>
      <c r="F2555" s="137"/>
      <c r="G2555" s="137"/>
      <c r="H2555" s="137"/>
      <c r="I2555" s="137"/>
      <c r="J2555" s="137"/>
      <c r="K2555" s="137"/>
      <c r="L2555" s="137"/>
      <c r="M2555" s="137"/>
      <c r="N2555" s="137"/>
      <c r="O2555" s="137"/>
      <c r="P2555" s="137"/>
      <c r="Q2555" s="137"/>
      <c r="R2555" s="137"/>
      <c r="S2555" s="137"/>
      <c r="T2555" s="137"/>
      <c r="U2555" s="137"/>
      <c r="V2555" s="137"/>
      <c r="W2555" s="137"/>
      <c r="X2555" s="137"/>
      <c r="Y2555" s="137"/>
      <c r="Z2555" s="137"/>
      <c r="AA2555" s="137"/>
      <c r="AB2555" s="137"/>
    </row>
    <row r="2556" s="139" customFormat="1" spans="1:28">
      <c r="A2556" s="137"/>
      <c r="B2556" s="137"/>
      <c r="C2556" s="137"/>
      <c r="D2556" s="137"/>
      <c r="E2556" s="137"/>
      <c r="F2556" s="137"/>
      <c r="G2556" s="137"/>
      <c r="H2556" s="137"/>
      <c r="I2556" s="137"/>
      <c r="J2556" s="137"/>
      <c r="K2556" s="137"/>
      <c r="L2556" s="137"/>
      <c r="M2556" s="137"/>
      <c r="N2556" s="137"/>
      <c r="O2556" s="137"/>
      <c r="P2556" s="137"/>
      <c r="Q2556" s="137"/>
      <c r="R2556" s="137"/>
      <c r="S2556" s="137"/>
      <c r="T2556" s="137"/>
      <c r="U2556" s="137"/>
      <c r="V2556" s="137"/>
      <c r="W2556" s="137"/>
      <c r="X2556" s="137"/>
      <c r="Y2556" s="137"/>
      <c r="Z2556" s="137"/>
      <c r="AA2556" s="137"/>
      <c r="AB2556" s="137"/>
    </row>
    <row r="2557" s="139" customFormat="1" spans="1:28">
      <c r="A2557" s="137"/>
      <c r="B2557" s="137"/>
      <c r="C2557" s="137"/>
      <c r="D2557" s="137"/>
      <c r="E2557" s="137"/>
      <c r="F2557" s="137"/>
      <c r="G2557" s="137"/>
      <c r="H2557" s="137"/>
      <c r="I2557" s="137"/>
      <c r="J2557" s="137"/>
      <c r="K2557" s="137"/>
      <c r="L2557" s="137"/>
      <c r="M2557" s="137"/>
      <c r="N2557" s="137"/>
      <c r="O2557" s="137"/>
      <c r="P2557" s="137"/>
      <c r="Q2557" s="137"/>
      <c r="R2557" s="137"/>
      <c r="S2557" s="137"/>
      <c r="T2557" s="137"/>
      <c r="U2557" s="137"/>
      <c r="V2557" s="137"/>
      <c r="W2557" s="137"/>
      <c r="X2557" s="137"/>
      <c r="Y2557" s="137"/>
      <c r="Z2557" s="137"/>
      <c r="AA2557" s="137"/>
      <c r="AB2557" s="137"/>
    </row>
    <row r="2558" s="139" customFormat="1" spans="1:28">
      <c r="A2558" s="137"/>
      <c r="B2558" s="137"/>
      <c r="C2558" s="137"/>
      <c r="D2558" s="137"/>
      <c r="E2558" s="137"/>
      <c r="F2558" s="137"/>
      <c r="G2558" s="137"/>
      <c r="H2558" s="137"/>
      <c r="I2558" s="137"/>
      <c r="J2558" s="137"/>
      <c r="K2558" s="137"/>
      <c r="L2558" s="137"/>
      <c r="M2558" s="137"/>
      <c r="N2558" s="137"/>
      <c r="O2558" s="137"/>
      <c r="P2558" s="137"/>
      <c r="Q2558" s="137"/>
      <c r="R2558" s="137"/>
      <c r="S2558" s="137"/>
      <c r="T2558" s="137"/>
      <c r="U2558" s="137"/>
      <c r="V2558" s="137"/>
      <c r="W2558" s="137"/>
      <c r="X2558" s="137"/>
      <c r="Y2558" s="137"/>
      <c r="Z2558" s="137"/>
      <c r="AA2558" s="137"/>
      <c r="AB2558" s="137"/>
    </row>
    <row r="2559" s="139" customFormat="1" spans="1:28">
      <c r="A2559" s="137"/>
      <c r="B2559" s="137"/>
      <c r="C2559" s="137"/>
      <c r="D2559" s="137"/>
      <c r="E2559" s="137"/>
      <c r="F2559" s="137"/>
      <c r="G2559" s="137"/>
      <c r="H2559" s="137"/>
      <c r="I2559" s="137"/>
      <c r="J2559" s="137"/>
      <c r="K2559" s="137"/>
      <c r="L2559" s="137"/>
      <c r="M2559" s="137"/>
      <c r="N2559" s="137"/>
      <c r="O2559" s="137"/>
      <c r="P2559" s="137"/>
      <c r="Q2559" s="137"/>
      <c r="R2559" s="137"/>
      <c r="S2559" s="137"/>
      <c r="T2559" s="137"/>
      <c r="U2559" s="137"/>
      <c r="V2559" s="137"/>
      <c r="W2559" s="137"/>
      <c r="X2559" s="137"/>
      <c r="Y2559" s="137"/>
      <c r="Z2559" s="137"/>
      <c r="AA2559" s="137"/>
      <c r="AB2559" s="137"/>
    </row>
    <row r="2560" s="139" customFormat="1" spans="1:28">
      <c r="A2560" s="137"/>
      <c r="B2560" s="137"/>
      <c r="C2560" s="137"/>
      <c r="D2560" s="137"/>
      <c r="E2560" s="137"/>
      <c r="F2560" s="137"/>
      <c r="G2560" s="137"/>
      <c r="H2560" s="137"/>
      <c r="I2560" s="137"/>
      <c r="J2560" s="137"/>
      <c r="K2560" s="137"/>
      <c r="L2560" s="137"/>
      <c r="M2560" s="137"/>
      <c r="N2560" s="137"/>
      <c r="O2560" s="137"/>
      <c r="P2560" s="137"/>
      <c r="Q2560" s="137"/>
      <c r="R2560" s="137"/>
      <c r="S2560" s="137"/>
      <c r="T2560" s="137"/>
      <c r="U2560" s="137"/>
      <c r="V2560" s="137"/>
      <c r="W2560" s="137"/>
      <c r="X2560" s="137"/>
      <c r="Y2560" s="137"/>
      <c r="Z2560" s="137"/>
      <c r="AA2560" s="137"/>
      <c r="AB2560" s="137"/>
    </row>
    <row r="2561" s="139" customFormat="1" spans="1:28">
      <c r="A2561" s="137"/>
      <c r="B2561" s="137"/>
      <c r="C2561" s="137"/>
      <c r="D2561" s="137"/>
      <c r="E2561" s="137"/>
      <c r="F2561" s="137"/>
      <c r="G2561" s="137"/>
      <c r="H2561" s="137"/>
      <c r="I2561" s="137"/>
      <c r="J2561" s="137"/>
      <c r="K2561" s="137"/>
      <c r="L2561" s="137"/>
      <c r="M2561" s="137"/>
      <c r="N2561" s="137"/>
      <c r="O2561" s="137"/>
      <c r="P2561" s="137"/>
      <c r="Q2561" s="137"/>
      <c r="R2561" s="137"/>
      <c r="S2561" s="137"/>
      <c r="T2561" s="137"/>
      <c r="U2561" s="137"/>
      <c r="V2561" s="137"/>
      <c r="W2561" s="137"/>
      <c r="X2561" s="137"/>
      <c r="Y2561" s="137"/>
      <c r="Z2561" s="137"/>
      <c r="AA2561" s="137"/>
      <c r="AB2561" s="137"/>
    </row>
    <row r="2562" s="139" customFormat="1" spans="1:28">
      <c r="A2562" s="137"/>
      <c r="B2562" s="137"/>
      <c r="C2562" s="137"/>
      <c r="D2562" s="137"/>
      <c r="E2562" s="137"/>
      <c r="F2562" s="137"/>
      <c r="G2562" s="137"/>
      <c r="H2562" s="137"/>
      <c r="I2562" s="137"/>
      <c r="J2562" s="137"/>
      <c r="K2562" s="137"/>
      <c r="L2562" s="137"/>
      <c r="M2562" s="137"/>
      <c r="N2562" s="137"/>
      <c r="O2562" s="137"/>
      <c r="P2562" s="137"/>
      <c r="Q2562" s="137"/>
      <c r="R2562" s="137"/>
      <c r="S2562" s="137"/>
      <c r="T2562" s="137"/>
      <c r="U2562" s="137"/>
      <c r="V2562" s="137"/>
      <c r="W2562" s="137"/>
      <c r="X2562" s="137"/>
      <c r="Y2562" s="137"/>
      <c r="Z2562" s="137"/>
      <c r="AA2562" s="137"/>
      <c r="AB2562" s="137"/>
    </row>
    <row r="2563" s="139" customFormat="1" spans="1:28">
      <c r="A2563" s="137"/>
      <c r="B2563" s="137"/>
      <c r="C2563" s="137"/>
      <c r="D2563" s="137"/>
      <c r="E2563" s="137"/>
      <c r="F2563" s="137"/>
      <c r="G2563" s="137"/>
      <c r="H2563" s="137"/>
      <c r="I2563" s="137"/>
      <c r="J2563" s="137"/>
      <c r="K2563" s="137"/>
      <c r="L2563" s="137"/>
      <c r="M2563" s="137"/>
      <c r="N2563" s="137"/>
      <c r="O2563" s="137"/>
      <c r="P2563" s="137"/>
      <c r="Q2563" s="137"/>
      <c r="R2563" s="137"/>
      <c r="S2563" s="137"/>
      <c r="T2563" s="137"/>
      <c r="U2563" s="137"/>
      <c r="V2563" s="137"/>
      <c r="W2563" s="137"/>
      <c r="X2563" s="137"/>
      <c r="Y2563" s="137"/>
      <c r="Z2563" s="137"/>
      <c r="AA2563" s="137"/>
      <c r="AB2563" s="137"/>
    </row>
    <row r="2564" s="139" customFormat="1" spans="1:28">
      <c r="A2564" s="137"/>
      <c r="B2564" s="137"/>
      <c r="C2564" s="137"/>
      <c r="D2564" s="137"/>
      <c r="E2564" s="137"/>
      <c r="F2564" s="137"/>
      <c r="G2564" s="137"/>
      <c r="H2564" s="137"/>
      <c r="I2564" s="137"/>
      <c r="J2564" s="137"/>
      <c r="K2564" s="137"/>
      <c r="L2564" s="137"/>
      <c r="M2564" s="137"/>
      <c r="N2564" s="137"/>
      <c r="O2564" s="137"/>
      <c r="P2564" s="137"/>
      <c r="Q2564" s="137"/>
      <c r="R2564" s="137"/>
      <c r="S2564" s="137"/>
      <c r="T2564" s="137"/>
      <c r="U2564" s="137"/>
      <c r="V2564" s="137"/>
      <c r="W2564" s="137"/>
      <c r="X2564" s="137"/>
      <c r="Y2564" s="137"/>
      <c r="Z2564" s="137"/>
      <c r="AA2564" s="137"/>
      <c r="AB2564" s="137"/>
    </row>
    <row r="2565" s="139" customFormat="1" spans="1:28">
      <c r="A2565" s="137"/>
      <c r="B2565" s="137"/>
      <c r="C2565" s="137"/>
      <c r="D2565" s="137"/>
      <c r="E2565" s="137"/>
      <c r="F2565" s="137"/>
      <c r="G2565" s="137"/>
      <c r="H2565" s="137"/>
      <c r="I2565" s="137"/>
      <c r="J2565" s="137"/>
      <c r="K2565" s="137"/>
      <c r="L2565" s="137"/>
      <c r="M2565" s="137"/>
      <c r="N2565" s="137"/>
      <c r="O2565" s="137"/>
      <c r="P2565" s="137"/>
      <c r="Q2565" s="137"/>
      <c r="R2565" s="137"/>
      <c r="S2565" s="137"/>
      <c r="T2565" s="137"/>
      <c r="U2565" s="137"/>
      <c r="V2565" s="137"/>
      <c r="W2565" s="137"/>
      <c r="X2565" s="137"/>
      <c r="Y2565" s="137"/>
      <c r="Z2565" s="137"/>
      <c r="AA2565" s="137"/>
      <c r="AB2565" s="137"/>
    </row>
    <row r="2566" s="139" customFormat="1" spans="1:28">
      <c r="A2566" s="137"/>
      <c r="B2566" s="137"/>
      <c r="C2566" s="137"/>
      <c r="D2566" s="137"/>
      <c r="E2566" s="137"/>
      <c r="F2566" s="137"/>
      <c r="G2566" s="137"/>
      <c r="H2566" s="137"/>
      <c r="I2566" s="137"/>
      <c r="J2566" s="137"/>
      <c r="K2566" s="137"/>
      <c r="L2566" s="137"/>
      <c r="M2566" s="137"/>
      <c r="N2566" s="137"/>
      <c r="O2566" s="137"/>
      <c r="P2566" s="137"/>
      <c r="Q2566" s="137"/>
      <c r="R2566" s="137"/>
      <c r="S2566" s="137"/>
      <c r="T2566" s="137"/>
      <c r="U2566" s="137"/>
      <c r="V2566" s="137"/>
      <c r="W2566" s="137"/>
      <c r="X2566" s="137"/>
      <c r="Y2566" s="137"/>
      <c r="Z2566" s="137"/>
      <c r="AA2566" s="137"/>
      <c r="AB2566" s="137"/>
    </row>
    <row r="2567" s="139" customFormat="1" spans="1:28">
      <c r="A2567" s="137"/>
      <c r="B2567" s="137"/>
      <c r="C2567" s="137"/>
      <c r="D2567" s="137"/>
      <c r="E2567" s="137"/>
      <c r="F2567" s="137"/>
      <c r="G2567" s="137"/>
      <c r="H2567" s="137"/>
      <c r="I2567" s="137"/>
      <c r="J2567" s="137"/>
      <c r="K2567" s="137"/>
      <c r="L2567" s="137"/>
      <c r="M2567" s="137"/>
      <c r="N2567" s="137"/>
      <c r="O2567" s="137"/>
      <c r="P2567" s="137"/>
      <c r="Q2567" s="137"/>
      <c r="R2567" s="137"/>
      <c r="S2567" s="137"/>
      <c r="T2567" s="137"/>
      <c r="U2567" s="137"/>
      <c r="V2567" s="137"/>
      <c r="W2567" s="137"/>
      <c r="X2567" s="137"/>
      <c r="Y2567" s="137"/>
      <c r="Z2567" s="137"/>
      <c r="AA2567" s="137"/>
      <c r="AB2567" s="137"/>
    </row>
    <row r="2568" s="139" customFormat="1" spans="1:28">
      <c r="A2568" s="137"/>
      <c r="B2568" s="137"/>
      <c r="C2568" s="137"/>
      <c r="D2568" s="137"/>
      <c r="E2568" s="137"/>
      <c r="F2568" s="137"/>
      <c r="G2568" s="137"/>
      <c r="H2568" s="137"/>
      <c r="I2568" s="137"/>
      <c r="J2568" s="137"/>
      <c r="K2568" s="137"/>
      <c r="L2568" s="137"/>
      <c r="M2568" s="137"/>
      <c r="N2568" s="137"/>
      <c r="O2568" s="137"/>
      <c r="P2568" s="137"/>
      <c r="Q2568" s="137"/>
      <c r="R2568" s="137"/>
      <c r="S2568" s="137"/>
      <c r="T2568" s="137"/>
      <c r="U2568" s="137"/>
      <c r="V2568" s="137"/>
      <c r="W2568" s="137"/>
      <c r="X2568" s="137"/>
      <c r="Y2568" s="137"/>
      <c r="Z2568" s="137"/>
      <c r="AA2568" s="137"/>
      <c r="AB2568" s="137"/>
    </row>
    <row r="2569" s="139" customFormat="1" spans="1:28">
      <c r="A2569" s="137"/>
      <c r="B2569" s="137"/>
      <c r="C2569" s="137"/>
      <c r="D2569" s="137"/>
      <c r="E2569" s="137"/>
      <c r="F2569" s="137"/>
      <c r="G2569" s="137"/>
      <c r="H2569" s="137"/>
      <c r="I2569" s="137"/>
      <c r="J2569" s="137"/>
      <c r="K2569" s="137"/>
      <c r="L2569" s="137"/>
      <c r="M2569" s="137"/>
      <c r="N2569" s="137"/>
      <c r="O2569" s="137"/>
      <c r="P2569" s="137"/>
      <c r="Q2569" s="137"/>
      <c r="R2569" s="137"/>
      <c r="S2569" s="137"/>
      <c r="T2569" s="137"/>
      <c r="U2569" s="137"/>
      <c r="V2569" s="137"/>
      <c r="W2569" s="137"/>
      <c r="X2569" s="137"/>
      <c r="Y2569" s="137"/>
      <c r="Z2569" s="137"/>
      <c r="AA2569" s="137"/>
      <c r="AB2569" s="137"/>
    </row>
    <row r="2570" s="139" customFormat="1" spans="1:28">
      <c r="A2570" s="137"/>
      <c r="B2570" s="137"/>
      <c r="C2570" s="137"/>
      <c r="D2570" s="137"/>
      <c r="E2570" s="137"/>
      <c r="F2570" s="137"/>
      <c r="G2570" s="137"/>
      <c r="H2570" s="137"/>
      <c r="I2570" s="137"/>
      <c r="J2570" s="137"/>
      <c r="K2570" s="137"/>
      <c r="L2570" s="137"/>
      <c r="M2570" s="137"/>
      <c r="N2570" s="137"/>
      <c r="O2570" s="137"/>
      <c r="P2570" s="137"/>
      <c r="Q2570" s="137"/>
      <c r="R2570" s="137"/>
      <c r="S2570" s="137"/>
      <c r="T2570" s="137"/>
      <c r="U2570" s="137"/>
      <c r="V2570" s="137"/>
      <c r="W2570" s="137"/>
      <c r="X2570" s="137"/>
      <c r="Y2570" s="137"/>
      <c r="Z2570" s="137"/>
      <c r="AA2570" s="137"/>
      <c r="AB2570" s="137"/>
    </row>
    <row r="2571" s="139" customFormat="1" spans="1:28">
      <c r="A2571" s="137"/>
      <c r="B2571" s="137"/>
      <c r="C2571" s="137"/>
      <c r="D2571" s="137"/>
      <c r="E2571" s="137"/>
      <c r="F2571" s="137"/>
      <c r="G2571" s="137"/>
      <c r="H2571" s="137"/>
      <c r="I2571" s="137"/>
      <c r="J2571" s="137"/>
      <c r="K2571" s="137"/>
      <c r="L2571" s="137"/>
      <c r="M2571" s="137"/>
      <c r="N2571" s="137"/>
      <c r="O2571" s="137"/>
      <c r="P2571" s="137"/>
      <c r="Q2571" s="137"/>
      <c r="R2571" s="137"/>
      <c r="S2571" s="137"/>
      <c r="T2571" s="137"/>
      <c r="U2571" s="137"/>
      <c r="V2571" s="137"/>
      <c r="W2571" s="137"/>
      <c r="X2571" s="137"/>
      <c r="Y2571" s="137"/>
      <c r="Z2571" s="137"/>
      <c r="AA2571" s="137"/>
      <c r="AB2571" s="137"/>
    </row>
    <row r="2572" s="139" customFormat="1" spans="1:28">
      <c r="A2572" s="137"/>
      <c r="B2572" s="137"/>
      <c r="C2572" s="137"/>
      <c r="D2572" s="137"/>
      <c r="E2572" s="137"/>
      <c r="F2572" s="137"/>
      <c r="G2572" s="137"/>
      <c r="H2572" s="137"/>
      <c r="I2572" s="137"/>
      <c r="J2572" s="137"/>
      <c r="K2572" s="137"/>
      <c r="L2572" s="137"/>
      <c r="M2572" s="137"/>
      <c r="N2572" s="137"/>
      <c r="O2572" s="137"/>
      <c r="P2572" s="137"/>
      <c r="Q2572" s="137"/>
      <c r="R2572" s="137"/>
      <c r="S2572" s="137"/>
      <c r="T2572" s="137"/>
      <c r="U2572" s="137"/>
      <c r="V2572" s="137"/>
      <c r="W2572" s="137"/>
      <c r="X2572" s="137"/>
      <c r="Y2572" s="137"/>
      <c r="Z2572" s="137"/>
      <c r="AA2572" s="137"/>
      <c r="AB2572" s="137"/>
    </row>
    <row r="2573" s="139" customFormat="1" spans="1:28">
      <c r="A2573" s="137"/>
      <c r="B2573" s="137"/>
      <c r="C2573" s="137"/>
      <c r="D2573" s="137"/>
      <c r="E2573" s="137"/>
      <c r="F2573" s="137"/>
      <c r="G2573" s="137"/>
      <c r="H2573" s="137"/>
      <c r="I2573" s="137"/>
      <c r="J2573" s="137"/>
      <c r="K2573" s="137"/>
      <c r="L2573" s="137"/>
      <c r="M2573" s="137"/>
      <c r="N2573" s="137"/>
      <c r="O2573" s="137"/>
      <c r="P2573" s="137"/>
      <c r="Q2573" s="137"/>
      <c r="R2573" s="137"/>
      <c r="S2573" s="137"/>
      <c r="T2573" s="137"/>
      <c r="U2573" s="137"/>
      <c r="V2573" s="137"/>
      <c r="W2573" s="137"/>
      <c r="X2573" s="137"/>
      <c r="Y2573" s="137"/>
      <c r="Z2573" s="137"/>
      <c r="AA2573" s="137"/>
      <c r="AB2573" s="137"/>
    </row>
    <row r="2574" s="139" customFormat="1" spans="1:28">
      <c r="A2574" s="137"/>
      <c r="B2574" s="137"/>
      <c r="C2574" s="137"/>
      <c r="D2574" s="137"/>
      <c r="E2574" s="137"/>
      <c r="F2574" s="137"/>
      <c r="G2574" s="137"/>
      <c r="H2574" s="137"/>
      <c r="I2574" s="137"/>
      <c r="J2574" s="137"/>
      <c r="K2574" s="137"/>
      <c r="L2574" s="137"/>
      <c r="M2574" s="137"/>
      <c r="N2574" s="137"/>
      <c r="O2574" s="137"/>
      <c r="P2574" s="137"/>
      <c r="Q2574" s="137"/>
      <c r="R2574" s="137"/>
      <c r="S2574" s="137"/>
      <c r="T2574" s="137"/>
      <c r="U2574" s="137"/>
      <c r="V2574" s="137"/>
      <c r="W2574" s="137"/>
      <c r="X2574" s="137"/>
      <c r="Y2574" s="137"/>
      <c r="Z2574" s="137"/>
      <c r="AA2574" s="137"/>
      <c r="AB2574" s="137"/>
    </row>
    <row r="2575" s="139" customFormat="1" spans="1:28">
      <c r="A2575" s="137"/>
      <c r="B2575" s="137"/>
      <c r="C2575" s="137"/>
      <c r="D2575" s="137"/>
      <c r="E2575" s="137"/>
      <c r="F2575" s="137"/>
      <c r="G2575" s="137"/>
      <c r="H2575" s="137"/>
      <c r="I2575" s="137"/>
      <c r="J2575" s="137"/>
      <c r="K2575" s="137"/>
      <c r="L2575" s="137"/>
      <c r="M2575" s="137"/>
      <c r="N2575" s="137"/>
      <c r="O2575" s="137"/>
      <c r="P2575" s="137"/>
      <c r="Q2575" s="137"/>
      <c r="R2575" s="137"/>
      <c r="S2575" s="137"/>
      <c r="T2575" s="137"/>
      <c r="U2575" s="137"/>
      <c r="V2575" s="137"/>
      <c r="W2575" s="137"/>
      <c r="X2575" s="137"/>
      <c r="Y2575" s="137"/>
      <c r="Z2575" s="137"/>
      <c r="AA2575" s="137"/>
      <c r="AB2575" s="137"/>
    </row>
    <row r="2576" s="139" customFormat="1" spans="1:28">
      <c r="A2576" s="137"/>
      <c r="B2576" s="137"/>
      <c r="C2576" s="137"/>
      <c r="D2576" s="137"/>
      <c r="E2576" s="137"/>
      <c r="F2576" s="137"/>
      <c r="G2576" s="137"/>
      <c r="H2576" s="137"/>
      <c r="I2576" s="137"/>
      <c r="J2576" s="137"/>
      <c r="K2576" s="137"/>
      <c r="L2576" s="137"/>
      <c r="M2576" s="137"/>
      <c r="N2576" s="137"/>
      <c r="O2576" s="137"/>
      <c r="P2576" s="137"/>
      <c r="Q2576" s="137"/>
      <c r="R2576" s="137"/>
      <c r="S2576" s="137"/>
      <c r="T2576" s="137"/>
      <c r="U2576" s="137"/>
      <c r="V2576" s="137"/>
      <c r="W2576" s="137"/>
      <c r="X2576" s="137"/>
      <c r="Y2576" s="137"/>
      <c r="Z2576" s="137"/>
      <c r="AA2576" s="137"/>
      <c r="AB2576" s="137"/>
    </row>
    <row r="2577" s="139" customFormat="1" spans="1:28">
      <c r="A2577" s="137"/>
      <c r="B2577" s="137"/>
      <c r="C2577" s="137"/>
      <c r="D2577" s="137"/>
      <c r="E2577" s="137"/>
      <c r="F2577" s="137"/>
      <c r="G2577" s="137"/>
      <c r="H2577" s="137"/>
      <c r="I2577" s="137"/>
      <c r="J2577" s="137"/>
      <c r="K2577" s="137"/>
      <c r="L2577" s="137"/>
      <c r="M2577" s="137"/>
      <c r="N2577" s="137"/>
      <c r="O2577" s="137"/>
      <c r="P2577" s="137"/>
      <c r="Q2577" s="137"/>
      <c r="R2577" s="137"/>
      <c r="S2577" s="137"/>
      <c r="T2577" s="137"/>
      <c r="U2577" s="137"/>
      <c r="V2577" s="137"/>
      <c r="W2577" s="137"/>
      <c r="X2577" s="137"/>
      <c r="Y2577" s="137"/>
      <c r="Z2577" s="137"/>
      <c r="AA2577" s="137"/>
      <c r="AB2577" s="137"/>
    </row>
    <row r="2578" s="139" customFormat="1" spans="1:28">
      <c r="A2578" s="137"/>
      <c r="B2578" s="137"/>
      <c r="C2578" s="137"/>
      <c r="D2578" s="137"/>
      <c r="E2578" s="137"/>
      <c r="F2578" s="137"/>
      <c r="G2578" s="137"/>
      <c r="H2578" s="137"/>
      <c r="I2578" s="137"/>
      <c r="J2578" s="137"/>
      <c r="K2578" s="137"/>
      <c r="L2578" s="137"/>
      <c r="M2578" s="137"/>
      <c r="N2578" s="137"/>
      <c r="O2578" s="137"/>
      <c r="P2578" s="137"/>
      <c r="Q2578" s="137"/>
      <c r="R2578" s="137"/>
      <c r="S2578" s="137"/>
      <c r="T2578" s="137"/>
      <c r="U2578" s="137"/>
      <c r="V2578" s="137"/>
      <c r="W2578" s="137"/>
      <c r="X2578" s="137"/>
      <c r="Y2578" s="137"/>
      <c r="Z2578" s="137"/>
      <c r="AA2578" s="137"/>
      <c r="AB2578" s="137"/>
    </row>
    <row r="2579" s="139" customFormat="1" spans="1:28">
      <c r="A2579" s="137"/>
      <c r="B2579" s="137"/>
      <c r="C2579" s="137"/>
      <c r="D2579" s="137"/>
      <c r="E2579" s="137"/>
      <c r="F2579" s="137"/>
      <c r="G2579" s="137"/>
      <c r="H2579" s="137"/>
      <c r="I2579" s="137"/>
      <c r="J2579" s="137"/>
      <c r="K2579" s="137"/>
      <c r="L2579" s="137"/>
      <c r="M2579" s="137"/>
      <c r="N2579" s="137"/>
      <c r="O2579" s="137"/>
      <c r="P2579" s="137"/>
      <c r="Q2579" s="137"/>
      <c r="R2579" s="137"/>
      <c r="S2579" s="137"/>
      <c r="T2579" s="137"/>
      <c r="U2579" s="137"/>
      <c r="V2579" s="137"/>
      <c r="W2579" s="137"/>
      <c r="X2579" s="137"/>
      <c r="Y2579" s="137"/>
      <c r="Z2579" s="137"/>
      <c r="AA2579" s="137"/>
      <c r="AB2579" s="137"/>
    </row>
    <row r="2580" s="139" customFormat="1" spans="1:28">
      <c r="A2580" s="137"/>
      <c r="B2580" s="137"/>
      <c r="C2580" s="137"/>
      <c r="D2580" s="137"/>
      <c r="E2580" s="137"/>
      <c r="F2580" s="137"/>
      <c r="G2580" s="137"/>
      <c r="H2580" s="137"/>
      <c r="I2580" s="137"/>
      <c r="J2580" s="137"/>
      <c r="K2580" s="137"/>
      <c r="L2580" s="137"/>
      <c r="M2580" s="137"/>
      <c r="N2580" s="137"/>
      <c r="O2580" s="137"/>
      <c r="P2580" s="137"/>
      <c r="Q2580" s="137"/>
      <c r="R2580" s="137"/>
      <c r="S2580" s="137"/>
      <c r="T2580" s="137"/>
      <c r="U2580" s="137"/>
      <c r="V2580" s="137"/>
      <c r="W2580" s="137"/>
      <c r="X2580" s="137"/>
      <c r="Y2580" s="137"/>
      <c r="Z2580" s="137"/>
      <c r="AA2580" s="137"/>
      <c r="AB2580" s="137"/>
    </row>
    <row r="2581" s="139" customFormat="1" spans="1:28">
      <c r="A2581" s="137"/>
      <c r="B2581" s="137"/>
      <c r="C2581" s="137"/>
      <c r="D2581" s="137"/>
      <c r="E2581" s="137"/>
      <c r="F2581" s="137"/>
      <c r="G2581" s="137"/>
      <c r="H2581" s="137"/>
      <c r="I2581" s="137"/>
      <c r="J2581" s="137"/>
      <c r="K2581" s="137"/>
      <c r="L2581" s="137"/>
      <c r="M2581" s="137"/>
      <c r="N2581" s="137"/>
      <c r="O2581" s="137"/>
      <c r="P2581" s="137"/>
      <c r="Q2581" s="137"/>
      <c r="R2581" s="137"/>
      <c r="S2581" s="137"/>
      <c r="T2581" s="137"/>
      <c r="U2581" s="137"/>
      <c r="V2581" s="137"/>
      <c r="W2581" s="137"/>
      <c r="X2581" s="137"/>
      <c r="Y2581" s="137"/>
      <c r="Z2581" s="137"/>
      <c r="AA2581" s="137"/>
      <c r="AB2581" s="137"/>
    </row>
    <row r="2582" s="139" customFormat="1" spans="1:28">
      <c r="A2582" s="137"/>
      <c r="B2582" s="137"/>
      <c r="C2582" s="137"/>
      <c r="D2582" s="137"/>
      <c r="E2582" s="137"/>
      <c r="F2582" s="137"/>
      <c r="G2582" s="137"/>
      <c r="H2582" s="137"/>
      <c r="I2582" s="137"/>
      <c r="J2582" s="137"/>
      <c r="K2582" s="137"/>
      <c r="L2582" s="137"/>
      <c r="M2582" s="137"/>
      <c r="N2582" s="137"/>
      <c r="O2582" s="137"/>
      <c r="P2582" s="137"/>
      <c r="Q2582" s="137"/>
      <c r="R2582" s="137"/>
      <c r="S2582" s="137"/>
      <c r="T2582" s="137"/>
      <c r="U2582" s="137"/>
      <c r="V2582" s="137"/>
      <c r="W2582" s="137"/>
      <c r="X2582" s="137"/>
      <c r="Y2582" s="137"/>
      <c r="Z2582" s="137"/>
      <c r="AA2582" s="137"/>
      <c r="AB2582" s="137"/>
    </row>
    <row r="2583" s="139" customFormat="1" spans="1:28">
      <c r="A2583" s="137"/>
      <c r="B2583" s="137"/>
      <c r="C2583" s="137"/>
      <c r="D2583" s="137"/>
      <c r="E2583" s="137"/>
      <c r="F2583" s="137"/>
      <c r="G2583" s="137"/>
      <c r="H2583" s="137"/>
      <c r="I2583" s="137"/>
      <c r="J2583" s="137"/>
      <c r="K2583" s="137"/>
      <c r="L2583" s="137"/>
      <c r="M2583" s="137"/>
      <c r="N2583" s="137"/>
      <c r="O2583" s="137"/>
      <c r="P2583" s="137"/>
      <c r="Q2583" s="137"/>
      <c r="R2583" s="137"/>
      <c r="S2583" s="137"/>
      <c r="T2583" s="137"/>
      <c r="U2583" s="137"/>
      <c r="V2583" s="137"/>
      <c r="W2583" s="137"/>
      <c r="X2583" s="137"/>
      <c r="Y2583" s="137"/>
      <c r="Z2583" s="137"/>
      <c r="AA2583" s="137"/>
      <c r="AB2583" s="137"/>
    </row>
    <row r="2584" s="139" customFormat="1" spans="1:28">
      <c r="A2584" s="137"/>
      <c r="B2584" s="137"/>
      <c r="C2584" s="137"/>
      <c r="D2584" s="137"/>
      <c r="E2584" s="137"/>
      <c r="F2584" s="137"/>
      <c r="G2584" s="137"/>
      <c r="H2584" s="137"/>
      <c r="I2584" s="137"/>
      <c r="J2584" s="137"/>
      <c r="K2584" s="137"/>
      <c r="L2584" s="137"/>
      <c r="M2584" s="137"/>
      <c r="N2584" s="137"/>
      <c r="O2584" s="137"/>
      <c r="P2584" s="137"/>
      <c r="Q2584" s="137"/>
      <c r="R2584" s="137"/>
      <c r="S2584" s="137"/>
      <c r="T2584" s="137"/>
      <c r="U2584" s="137"/>
      <c r="V2584" s="137"/>
      <c r="W2584" s="137"/>
      <c r="X2584" s="137"/>
      <c r="Y2584" s="137"/>
      <c r="Z2584" s="137"/>
      <c r="AA2584" s="137"/>
      <c r="AB2584" s="137"/>
    </row>
    <row r="2585" s="139" customFormat="1" spans="1:28">
      <c r="A2585" s="137"/>
      <c r="B2585" s="137"/>
      <c r="C2585" s="137"/>
      <c r="D2585" s="137"/>
      <c r="E2585" s="137"/>
      <c r="F2585" s="137"/>
      <c r="G2585" s="137"/>
      <c r="H2585" s="137"/>
      <c r="I2585" s="137"/>
      <c r="J2585" s="137"/>
      <c r="K2585" s="137"/>
      <c r="L2585" s="137"/>
      <c r="M2585" s="137"/>
      <c r="N2585" s="137"/>
      <c r="O2585" s="137"/>
      <c r="P2585" s="137"/>
      <c r="Q2585" s="137"/>
      <c r="R2585" s="137"/>
      <c r="S2585" s="137"/>
      <c r="T2585" s="137"/>
      <c r="U2585" s="137"/>
      <c r="V2585" s="137"/>
      <c r="W2585" s="137"/>
      <c r="X2585" s="137"/>
      <c r="Y2585" s="137"/>
      <c r="Z2585" s="137"/>
      <c r="AA2585" s="137"/>
      <c r="AB2585" s="137"/>
    </row>
    <row r="2586" s="139" customFormat="1" spans="1:28">
      <c r="A2586" s="137"/>
      <c r="B2586" s="137"/>
      <c r="C2586" s="137"/>
      <c r="D2586" s="137"/>
      <c r="E2586" s="137"/>
      <c r="F2586" s="137"/>
      <c r="G2586" s="137"/>
      <c r="H2586" s="137"/>
      <c r="I2586" s="137"/>
      <c r="J2586" s="137"/>
      <c r="K2586" s="137"/>
      <c r="L2586" s="137"/>
      <c r="M2586" s="137"/>
      <c r="N2586" s="137"/>
      <c r="O2586" s="137"/>
      <c r="P2586" s="137"/>
      <c r="Q2586" s="137"/>
      <c r="R2586" s="137"/>
      <c r="S2586" s="137"/>
      <c r="T2586" s="137"/>
      <c r="U2586" s="137"/>
      <c r="V2586" s="137"/>
      <c r="W2586" s="137"/>
      <c r="X2586" s="137"/>
      <c r="Y2586" s="137"/>
      <c r="Z2586" s="137"/>
      <c r="AA2586" s="137"/>
      <c r="AB2586" s="137"/>
    </row>
    <row r="2587" s="139" customFormat="1" spans="1:28">
      <c r="A2587" s="137"/>
      <c r="B2587" s="137"/>
      <c r="C2587" s="137"/>
      <c r="D2587" s="137"/>
      <c r="E2587" s="137"/>
      <c r="F2587" s="137"/>
      <c r="G2587" s="137"/>
      <c r="H2587" s="137"/>
      <c r="I2587" s="137"/>
      <c r="J2587" s="137"/>
      <c r="K2587" s="137"/>
      <c r="L2587" s="137"/>
      <c r="M2587" s="137"/>
      <c r="N2587" s="137"/>
      <c r="O2587" s="137"/>
      <c r="P2587" s="137"/>
      <c r="Q2587" s="137"/>
      <c r="R2587" s="137"/>
      <c r="S2587" s="137"/>
      <c r="T2587" s="137"/>
      <c r="U2587" s="137"/>
      <c r="V2587" s="137"/>
      <c r="W2587" s="137"/>
      <c r="X2587" s="137"/>
      <c r="Y2587" s="137"/>
      <c r="Z2587" s="137"/>
      <c r="AA2587" s="137"/>
      <c r="AB2587" s="137"/>
    </row>
    <row r="2588" s="139" customFormat="1" spans="1:28">
      <c r="A2588" s="137"/>
      <c r="B2588" s="137"/>
      <c r="C2588" s="137"/>
      <c r="D2588" s="137"/>
      <c r="E2588" s="137"/>
      <c r="F2588" s="137"/>
      <c r="G2588" s="137"/>
      <c r="H2588" s="137"/>
      <c r="I2588" s="137"/>
      <c r="J2588" s="137"/>
      <c r="K2588" s="137"/>
      <c r="L2588" s="137"/>
      <c r="M2588" s="137"/>
      <c r="N2588" s="137"/>
      <c r="O2588" s="137"/>
      <c r="P2588" s="137"/>
      <c r="Q2588" s="137"/>
      <c r="R2588" s="137"/>
      <c r="S2588" s="137"/>
      <c r="T2588" s="137"/>
      <c r="U2588" s="137"/>
      <c r="V2588" s="137"/>
      <c r="W2588" s="137"/>
      <c r="X2588" s="137"/>
      <c r="Y2588" s="137"/>
      <c r="Z2588" s="137"/>
      <c r="AA2588" s="137"/>
      <c r="AB2588" s="137"/>
    </row>
    <row r="2589" s="139" customFormat="1" spans="1:28">
      <c r="A2589" s="137"/>
      <c r="B2589" s="137"/>
      <c r="C2589" s="137"/>
      <c r="D2589" s="137"/>
      <c r="E2589" s="137"/>
      <c r="F2589" s="137"/>
      <c r="G2589" s="137"/>
      <c r="H2589" s="137"/>
      <c r="I2589" s="137"/>
      <c r="J2589" s="137"/>
      <c r="K2589" s="137"/>
      <c r="L2589" s="137"/>
      <c r="M2589" s="137"/>
      <c r="N2589" s="137"/>
      <c r="O2589" s="137"/>
      <c r="P2589" s="137"/>
      <c r="Q2589" s="137"/>
      <c r="R2589" s="137"/>
      <c r="S2589" s="137"/>
      <c r="T2589" s="137"/>
      <c r="U2589" s="137"/>
      <c r="V2589" s="137"/>
      <c r="W2589" s="137"/>
      <c r="X2589" s="137"/>
      <c r="Y2589" s="137"/>
      <c r="Z2589" s="137"/>
      <c r="AA2589" s="137"/>
      <c r="AB2589" s="137"/>
    </row>
    <row r="2590" s="139" customFormat="1" spans="1:28">
      <c r="A2590" s="137"/>
      <c r="B2590" s="137"/>
      <c r="C2590" s="137"/>
      <c r="D2590" s="137"/>
      <c r="E2590" s="137"/>
      <c r="F2590" s="137"/>
      <c r="G2590" s="137"/>
      <c r="H2590" s="137"/>
      <c r="I2590" s="137"/>
      <c r="J2590" s="137"/>
      <c r="K2590" s="137"/>
      <c r="L2590" s="137"/>
      <c r="M2590" s="137"/>
      <c r="N2590" s="137"/>
      <c r="O2590" s="137"/>
      <c r="P2590" s="137"/>
      <c r="Q2590" s="137"/>
      <c r="R2590" s="137"/>
      <c r="S2590" s="137"/>
      <c r="T2590" s="137"/>
      <c r="U2590" s="137"/>
      <c r="V2590" s="137"/>
      <c r="W2590" s="137"/>
      <c r="X2590" s="137"/>
      <c r="Y2590" s="137"/>
      <c r="Z2590" s="137"/>
      <c r="AA2590" s="137"/>
      <c r="AB2590" s="137"/>
    </row>
    <row r="2591" s="139" customFormat="1" spans="1:28">
      <c r="A2591" s="137"/>
      <c r="B2591" s="137"/>
      <c r="C2591" s="137"/>
      <c r="D2591" s="137"/>
      <c r="E2591" s="137"/>
      <c r="F2591" s="137"/>
      <c r="G2591" s="137"/>
      <c r="H2591" s="137"/>
      <c r="I2591" s="137"/>
      <c r="J2591" s="137"/>
      <c r="K2591" s="137"/>
      <c r="L2591" s="137"/>
      <c r="M2591" s="137"/>
      <c r="N2591" s="137"/>
      <c r="O2591" s="137"/>
      <c r="P2591" s="137"/>
      <c r="Q2591" s="137"/>
      <c r="R2591" s="137"/>
      <c r="S2591" s="137"/>
      <c r="T2591" s="137"/>
      <c r="U2591" s="137"/>
      <c r="V2591" s="137"/>
      <c r="W2591" s="137"/>
      <c r="X2591" s="137"/>
      <c r="Y2591" s="137"/>
      <c r="Z2591" s="137"/>
      <c r="AA2591" s="137"/>
      <c r="AB2591" s="137"/>
    </row>
    <row r="2592" s="139" customFormat="1" spans="1:28">
      <c r="A2592" s="137"/>
      <c r="B2592" s="137"/>
      <c r="C2592" s="137"/>
      <c r="D2592" s="137"/>
      <c r="E2592" s="137"/>
      <c r="F2592" s="137"/>
      <c r="G2592" s="137"/>
      <c r="H2592" s="137"/>
      <c r="I2592" s="137"/>
      <c r="J2592" s="137"/>
      <c r="K2592" s="137"/>
      <c r="L2592" s="137"/>
      <c r="M2592" s="137"/>
      <c r="N2592" s="137"/>
      <c r="O2592" s="137"/>
      <c r="P2592" s="137"/>
      <c r="Q2592" s="137"/>
      <c r="R2592" s="137"/>
      <c r="S2592" s="137"/>
      <c r="T2592" s="137"/>
      <c r="U2592" s="137"/>
      <c r="V2592" s="137"/>
      <c r="W2592" s="137"/>
      <c r="X2592" s="137"/>
      <c r="Y2592" s="137"/>
      <c r="Z2592" s="137"/>
      <c r="AA2592" s="137"/>
      <c r="AB2592" s="137"/>
    </row>
    <row r="2593" s="139" customFormat="1" spans="1:28">
      <c r="A2593" s="137"/>
      <c r="B2593" s="137"/>
      <c r="C2593" s="137"/>
      <c r="D2593" s="137"/>
      <c r="E2593" s="137"/>
      <c r="F2593" s="137"/>
      <c r="G2593" s="137"/>
      <c r="H2593" s="137"/>
      <c r="I2593" s="137"/>
      <c r="J2593" s="137"/>
      <c r="K2593" s="137"/>
      <c r="L2593" s="137"/>
      <c r="M2593" s="137"/>
      <c r="N2593" s="137"/>
      <c r="O2593" s="137"/>
      <c r="P2593" s="137"/>
      <c r="Q2593" s="137"/>
      <c r="R2593" s="137"/>
      <c r="S2593" s="137"/>
      <c r="T2593" s="137"/>
      <c r="U2593" s="137"/>
      <c r="V2593" s="137"/>
      <c r="W2593" s="137"/>
      <c r="X2593" s="137"/>
      <c r="Y2593" s="137"/>
      <c r="Z2593" s="137"/>
      <c r="AA2593" s="137"/>
      <c r="AB2593" s="137"/>
    </row>
    <row r="2594" s="139" customFormat="1" spans="1:28">
      <c r="A2594" s="137"/>
      <c r="B2594" s="137"/>
      <c r="C2594" s="137"/>
      <c r="D2594" s="137"/>
      <c r="E2594" s="137"/>
      <c r="F2594" s="137"/>
      <c r="G2594" s="137"/>
      <c r="H2594" s="137"/>
      <c r="I2594" s="137"/>
      <c r="J2594" s="137"/>
      <c r="K2594" s="137"/>
      <c r="L2594" s="137"/>
      <c r="M2594" s="137"/>
      <c r="N2594" s="137"/>
      <c r="O2594" s="137"/>
      <c r="P2594" s="137"/>
      <c r="Q2594" s="137"/>
      <c r="R2594" s="137"/>
      <c r="S2594" s="137"/>
      <c r="T2594" s="137"/>
      <c r="U2594" s="137"/>
      <c r="V2594" s="137"/>
      <c r="W2594" s="137"/>
      <c r="X2594" s="137"/>
      <c r="Y2594" s="137"/>
      <c r="Z2594" s="137"/>
      <c r="AA2594" s="137"/>
      <c r="AB2594" s="137"/>
    </row>
    <row r="2595" s="139" customFormat="1" spans="1:28">
      <c r="A2595" s="137"/>
      <c r="B2595" s="137"/>
      <c r="C2595" s="137"/>
      <c r="D2595" s="137"/>
      <c r="E2595" s="137"/>
      <c r="F2595" s="137"/>
      <c r="G2595" s="137"/>
      <c r="H2595" s="137"/>
      <c r="I2595" s="137"/>
      <c r="J2595" s="137"/>
      <c r="K2595" s="137"/>
      <c r="L2595" s="137"/>
      <c r="M2595" s="137"/>
      <c r="N2595" s="137"/>
      <c r="O2595" s="137"/>
      <c r="P2595" s="137"/>
      <c r="Q2595" s="137"/>
      <c r="R2595" s="137"/>
      <c r="S2595" s="137"/>
      <c r="T2595" s="137"/>
      <c r="U2595" s="137"/>
      <c r="V2595" s="137"/>
      <c r="W2595" s="137"/>
      <c r="X2595" s="137"/>
      <c r="Y2595" s="137"/>
      <c r="Z2595" s="137"/>
      <c r="AA2595" s="137"/>
      <c r="AB2595" s="137"/>
    </row>
    <row r="2596" s="139" customFormat="1" spans="1:28">
      <c r="A2596" s="137"/>
      <c r="B2596" s="137"/>
      <c r="C2596" s="137"/>
      <c r="D2596" s="137"/>
      <c r="E2596" s="137"/>
      <c r="F2596" s="137"/>
      <c r="G2596" s="137"/>
      <c r="H2596" s="137"/>
      <c r="I2596" s="137"/>
      <c r="J2596" s="137"/>
      <c r="K2596" s="137"/>
      <c r="L2596" s="137"/>
      <c r="M2596" s="137"/>
      <c r="N2596" s="137"/>
      <c r="O2596" s="137"/>
      <c r="P2596" s="137"/>
      <c r="Q2596" s="137"/>
      <c r="R2596" s="137"/>
      <c r="S2596" s="137"/>
      <c r="T2596" s="137"/>
      <c r="U2596" s="137"/>
      <c r="V2596" s="137"/>
      <c r="W2596" s="137"/>
      <c r="X2596" s="137"/>
      <c r="Y2596" s="137"/>
      <c r="Z2596" s="137"/>
      <c r="AA2596" s="137"/>
      <c r="AB2596" s="137"/>
    </row>
    <row r="2597" s="139" customFormat="1" spans="1:28">
      <c r="A2597" s="137"/>
      <c r="B2597" s="137"/>
      <c r="C2597" s="137"/>
      <c r="D2597" s="137"/>
      <c r="E2597" s="137"/>
      <c r="F2597" s="137"/>
      <c r="G2597" s="137"/>
      <c r="H2597" s="137"/>
      <c r="I2597" s="137"/>
      <c r="J2597" s="137"/>
      <c r="K2597" s="137"/>
      <c r="L2597" s="137"/>
      <c r="M2597" s="137"/>
      <c r="N2597" s="137"/>
      <c r="O2597" s="137"/>
      <c r="P2597" s="137"/>
      <c r="Q2597" s="137"/>
      <c r="R2597" s="137"/>
      <c r="S2597" s="137"/>
      <c r="T2597" s="137"/>
      <c r="U2597" s="137"/>
      <c r="V2597" s="137"/>
      <c r="W2597" s="137"/>
      <c r="X2597" s="137"/>
      <c r="Y2597" s="137"/>
      <c r="Z2597" s="137"/>
      <c r="AA2597" s="137"/>
      <c r="AB2597" s="137"/>
    </row>
    <row r="2598" s="139" customFormat="1" spans="1:28">
      <c r="A2598" s="137"/>
      <c r="B2598" s="137"/>
      <c r="C2598" s="137"/>
      <c r="D2598" s="137"/>
      <c r="E2598" s="137"/>
      <c r="F2598" s="137"/>
      <c r="G2598" s="137"/>
      <c r="H2598" s="137"/>
      <c r="I2598" s="137"/>
      <c r="J2598" s="137"/>
      <c r="K2598" s="137"/>
      <c r="L2598" s="137"/>
      <c r="M2598" s="137"/>
      <c r="N2598" s="137"/>
      <c r="O2598" s="137"/>
      <c r="P2598" s="137"/>
      <c r="Q2598" s="137"/>
      <c r="R2598" s="137"/>
      <c r="S2598" s="137"/>
      <c r="T2598" s="137"/>
      <c r="U2598" s="137"/>
      <c r="V2598" s="137"/>
      <c r="W2598" s="137"/>
      <c r="X2598" s="137"/>
      <c r="Y2598" s="137"/>
      <c r="Z2598" s="137"/>
      <c r="AA2598" s="137"/>
      <c r="AB2598" s="137"/>
    </row>
    <row r="2599" s="139" customFormat="1" spans="1:28">
      <c r="A2599" s="137"/>
      <c r="B2599" s="137"/>
      <c r="C2599" s="137"/>
      <c r="D2599" s="137"/>
      <c r="E2599" s="137"/>
      <c r="F2599" s="137"/>
      <c r="G2599" s="137"/>
      <c r="H2599" s="137"/>
      <c r="I2599" s="137"/>
      <c r="J2599" s="137"/>
      <c r="K2599" s="137"/>
      <c r="L2599" s="137"/>
      <c r="M2599" s="137"/>
      <c r="N2599" s="137"/>
      <c r="O2599" s="137"/>
      <c r="P2599" s="137"/>
      <c r="Q2599" s="137"/>
      <c r="R2599" s="137"/>
      <c r="S2599" s="137"/>
      <c r="T2599" s="137"/>
      <c r="U2599" s="137"/>
      <c r="V2599" s="137"/>
      <c r="W2599" s="137"/>
      <c r="X2599" s="137"/>
      <c r="Y2599" s="137"/>
      <c r="Z2599" s="137"/>
      <c r="AA2599" s="137"/>
      <c r="AB2599" s="137"/>
    </row>
    <row r="2600" s="139" customFormat="1" spans="1:28">
      <c r="A2600" s="137"/>
      <c r="B2600" s="137"/>
      <c r="C2600" s="137"/>
      <c r="D2600" s="137"/>
      <c r="E2600" s="137"/>
      <c r="F2600" s="137"/>
      <c r="G2600" s="137"/>
      <c r="H2600" s="137"/>
      <c r="I2600" s="137"/>
      <c r="J2600" s="137"/>
      <c r="K2600" s="137"/>
      <c r="L2600" s="137"/>
      <c r="M2600" s="137"/>
      <c r="N2600" s="137"/>
      <c r="O2600" s="137"/>
      <c r="P2600" s="137"/>
      <c r="Q2600" s="137"/>
      <c r="R2600" s="137"/>
      <c r="S2600" s="137"/>
      <c r="T2600" s="137"/>
      <c r="U2600" s="137"/>
      <c r="V2600" s="137"/>
      <c r="W2600" s="137"/>
      <c r="X2600" s="137"/>
      <c r="Y2600" s="137"/>
      <c r="Z2600" s="137"/>
      <c r="AA2600" s="137"/>
      <c r="AB2600" s="137"/>
    </row>
    <row r="2601" s="139" customFormat="1" spans="1:28">
      <c r="A2601" s="137"/>
      <c r="B2601" s="137"/>
      <c r="C2601" s="137"/>
      <c r="D2601" s="137"/>
      <c r="E2601" s="137"/>
      <c r="F2601" s="137"/>
      <c r="G2601" s="137"/>
      <c r="H2601" s="137"/>
      <c r="I2601" s="137"/>
      <c r="J2601" s="137"/>
      <c r="K2601" s="137"/>
      <c r="L2601" s="137"/>
      <c r="M2601" s="137"/>
      <c r="N2601" s="137"/>
      <c r="O2601" s="137"/>
      <c r="P2601" s="137"/>
      <c r="Q2601" s="137"/>
      <c r="R2601" s="137"/>
      <c r="S2601" s="137"/>
      <c r="T2601" s="137"/>
      <c r="U2601" s="137"/>
      <c r="V2601" s="137"/>
      <c r="W2601" s="137"/>
      <c r="X2601" s="137"/>
      <c r="Y2601" s="137"/>
      <c r="Z2601" s="137"/>
      <c r="AA2601" s="137"/>
      <c r="AB2601" s="137"/>
    </row>
    <row r="2602" s="139" customFormat="1" spans="1:28">
      <c r="A2602" s="137"/>
      <c r="B2602" s="137"/>
      <c r="C2602" s="137"/>
      <c r="D2602" s="137"/>
      <c r="E2602" s="137"/>
      <c r="F2602" s="137"/>
      <c r="G2602" s="137"/>
      <c r="H2602" s="137"/>
      <c r="I2602" s="137"/>
      <c r="J2602" s="137"/>
      <c r="K2602" s="137"/>
      <c r="L2602" s="137"/>
      <c r="M2602" s="137"/>
      <c r="N2602" s="137"/>
      <c r="O2602" s="137"/>
      <c r="P2602" s="137"/>
      <c r="Q2602" s="137"/>
      <c r="R2602" s="137"/>
      <c r="S2602" s="137"/>
      <c r="T2602" s="137"/>
      <c r="U2602" s="137"/>
      <c r="V2602" s="137"/>
      <c r="W2602" s="137"/>
      <c r="X2602" s="137"/>
      <c r="Y2602" s="137"/>
      <c r="Z2602" s="137"/>
      <c r="AA2602" s="137"/>
      <c r="AB2602" s="137"/>
    </row>
    <row r="2603" s="139" customFormat="1" spans="1:28">
      <c r="A2603" s="137"/>
      <c r="B2603" s="137"/>
      <c r="C2603" s="137"/>
      <c r="D2603" s="137"/>
      <c r="E2603" s="137"/>
      <c r="F2603" s="137"/>
      <c r="G2603" s="137"/>
      <c r="H2603" s="137"/>
      <c r="I2603" s="137"/>
      <c r="J2603" s="137"/>
      <c r="K2603" s="137"/>
      <c r="L2603" s="137"/>
      <c r="M2603" s="137"/>
      <c r="N2603" s="137"/>
      <c r="O2603" s="137"/>
      <c r="P2603" s="137"/>
      <c r="Q2603" s="137"/>
      <c r="R2603" s="137"/>
      <c r="S2603" s="137"/>
      <c r="T2603" s="137"/>
      <c r="U2603" s="137"/>
      <c r="V2603" s="137"/>
      <c r="W2603" s="137"/>
      <c r="X2603" s="137"/>
      <c r="Y2603" s="137"/>
      <c r="Z2603" s="137"/>
      <c r="AA2603" s="137"/>
      <c r="AB2603" s="137"/>
    </row>
    <row r="2604" s="139" customFormat="1" spans="1:28">
      <c r="A2604" s="137"/>
      <c r="B2604" s="137"/>
      <c r="C2604" s="137"/>
      <c r="D2604" s="137"/>
      <c r="E2604" s="137"/>
      <c r="F2604" s="137"/>
      <c r="G2604" s="137"/>
      <c r="H2604" s="137"/>
      <c r="I2604" s="137"/>
      <c r="J2604" s="137"/>
      <c r="K2604" s="137"/>
      <c r="L2604" s="137"/>
      <c r="M2604" s="137"/>
      <c r="N2604" s="137"/>
      <c r="O2604" s="137"/>
      <c r="P2604" s="137"/>
      <c r="Q2604" s="137"/>
      <c r="R2604" s="137"/>
      <c r="S2604" s="137"/>
      <c r="T2604" s="137"/>
      <c r="U2604" s="137"/>
      <c r="V2604" s="137"/>
      <c r="W2604" s="137"/>
      <c r="X2604" s="137"/>
      <c r="Y2604" s="137"/>
      <c r="Z2604" s="137"/>
      <c r="AA2604" s="137"/>
      <c r="AB2604" s="137"/>
    </row>
    <row r="2605" s="139" customFormat="1" spans="1:28">
      <c r="A2605" s="137"/>
      <c r="B2605" s="137"/>
      <c r="C2605" s="137"/>
      <c r="D2605" s="137"/>
      <c r="E2605" s="137"/>
      <c r="F2605" s="137"/>
      <c r="G2605" s="137"/>
      <c r="H2605" s="137"/>
      <c r="I2605" s="137"/>
      <c r="J2605" s="137"/>
      <c r="K2605" s="137"/>
      <c r="L2605" s="137"/>
      <c r="M2605" s="137"/>
      <c r="N2605" s="137"/>
      <c r="O2605" s="137"/>
      <c r="P2605" s="137"/>
      <c r="Q2605" s="137"/>
      <c r="R2605" s="137"/>
      <c r="S2605" s="137"/>
      <c r="T2605" s="137"/>
      <c r="U2605" s="137"/>
      <c r="V2605" s="137"/>
      <c r="W2605" s="137"/>
      <c r="X2605" s="137"/>
      <c r="Y2605" s="137"/>
      <c r="Z2605" s="137"/>
      <c r="AA2605" s="137"/>
      <c r="AB2605" s="137"/>
    </row>
    <row r="2606" s="139" customFormat="1" spans="1:28">
      <c r="A2606" s="137"/>
      <c r="B2606" s="137"/>
      <c r="C2606" s="137"/>
      <c r="D2606" s="137"/>
      <c r="E2606" s="137"/>
      <c r="F2606" s="137"/>
      <c r="G2606" s="137"/>
      <c r="H2606" s="137"/>
      <c r="I2606" s="137"/>
      <c r="J2606" s="137"/>
      <c r="K2606" s="137"/>
      <c r="L2606" s="137"/>
      <c r="M2606" s="137"/>
      <c r="N2606" s="137"/>
      <c r="O2606" s="137"/>
      <c r="P2606" s="137"/>
      <c r="Q2606" s="137"/>
      <c r="R2606" s="137"/>
      <c r="S2606" s="137"/>
      <c r="T2606" s="137"/>
      <c r="U2606" s="137"/>
      <c r="V2606" s="137"/>
      <c r="W2606" s="137"/>
      <c r="X2606" s="137"/>
      <c r="Y2606" s="137"/>
      <c r="Z2606" s="137"/>
      <c r="AA2606" s="137"/>
      <c r="AB2606" s="137"/>
    </row>
    <row r="2607" s="139" customFormat="1" spans="1:28">
      <c r="A2607" s="137"/>
      <c r="B2607" s="137"/>
      <c r="C2607" s="137"/>
      <c r="D2607" s="137"/>
      <c r="E2607" s="137"/>
      <c r="F2607" s="137"/>
      <c r="G2607" s="137"/>
      <c r="H2607" s="137"/>
      <c r="I2607" s="137"/>
      <c r="J2607" s="137"/>
      <c r="K2607" s="137"/>
      <c r="L2607" s="137"/>
      <c r="M2607" s="137"/>
      <c r="N2607" s="137"/>
      <c r="O2607" s="137"/>
      <c r="P2607" s="137"/>
      <c r="Q2607" s="137"/>
      <c r="R2607" s="137"/>
      <c r="S2607" s="137"/>
      <c r="T2607" s="137"/>
      <c r="U2607" s="137"/>
      <c r="V2607" s="137"/>
      <c r="W2607" s="137"/>
      <c r="X2607" s="137"/>
      <c r="Y2607" s="137"/>
      <c r="Z2607" s="137"/>
      <c r="AA2607" s="137"/>
      <c r="AB2607" s="137"/>
    </row>
    <row r="2608" s="139" customFormat="1" spans="1:28">
      <c r="A2608" s="137"/>
      <c r="B2608" s="137"/>
      <c r="C2608" s="137"/>
      <c r="D2608" s="137"/>
      <c r="E2608" s="137"/>
      <c r="F2608" s="137"/>
      <c r="G2608" s="137"/>
      <c r="H2608" s="137"/>
      <c r="I2608" s="137"/>
      <c r="J2608" s="137"/>
      <c r="K2608" s="137"/>
      <c r="L2608" s="137"/>
      <c r="M2608" s="137"/>
      <c r="N2608" s="137"/>
      <c r="O2608" s="137"/>
      <c r="P2608" s="137"/>
      <c r="Q2608" s="137"/>
      <c r="R2608" s="137"/>
      <c r="S2608" s="137"/>
      <c r="T2608" s="137"/>
      <c r="U2608" s="137"/>
      <c r="V2608" s="137"/>
      <c r="W2608" s="137"/>
      <c r="X2608" s="137"/>
      <c r="Y2608" s="137"/>
      <c r="Z2608" s="137"/>
      <c r="AA2608" s="137"/>
      <c r="AB2608" s="137"/>
    </row>
    <row r="2609" s="139" customFormat="1" spans="1:28">
      <c r="A2609" s="137"/>
      <c r="B2609" s="137"/>
      <c r="C2609" s="137"/>
      <c r="D2609" s="137"/>
      <c r="E2609" s="137"/>
      <c r="F2609" s="137"/>
      <c r="G2609" s="137"/>
      <c r="H2609" s="137"/>
      <c r="I2609" s="137"/>
      <c r="J2609" s="137"/>
      <c r="K2609" s="137"/>
      <c r="L2609" s="137"/>
      <c r="M2609" s="137"/>
      <c r="N2609" s="137"/>
      <c r="O2609" s="137"/>
      <c r="P2609" s="137"/>
      <c r="Q2609" s="137"/>
      <c r="R2609" s="137"/>
      <c r="S2609" s="137"/>
      <c r="T2609" s="137"/>
      <c r="U2609" s="137"/>
      <c r="V2609" s="137"/>
      <c r="W2609" s="137"/>
      <c r="X2609" s="137"/>
      <c r="Y2609" s="137"/>
      <c r="Z2609" s="137"/>
      <c r="AA2609" s="137"/>
      <c r="AB2609" s="137"/>
    </row>
    <row r="2610" s="139" customFormat="1" spans="1:28">
      <c r="A2610" s="137"/>
      <c r="B2610" s="137"/>
      <c r="C2610" s="137"/>
      <c r="D2610" s="137"/>
      <c r="E2610" s="137"/>
      <c r="F2610" s="137"/>
      <c r="G2610" s="137"/>
      <c r="H2610" s="137"/>
      <c r="I2610" s="137"/>
      <c r="J2610" s="137"/>
      <c r="K2610" s="137"/>
      <c r="L2610" s="137"/>
      <c r="M2610" s="137"/>
      <c r="N2610" s="137"/>
      <c r="O2610" s="137"/>
      <c r="P2610" s="137"/>
      <c r="Q2610" s="137"/>
      <c r="R2610" s="137"/>
      <c r="S2610" s="137"/>
      <c r="T2610" s="137"/>
      <c r="U2610" s="137"/>
      <c r="V2610" s="137"/>
      <c r="W2610" s="137"/>
      <c r="X2610" s="137"/>
      <c r="Y2610" s="137"/>
      <c r="Z2610" s="137"/>
      <c r="AA2610" s="137"/>
      <c r="AB2610" s="137"/>
    </row>
    <row r="2611" s="139" customFormat="1" spans="1:28">
      <c r="A2611" s="137"/>
      <c r="B2611" s="137"/>
      <c r="C2611" s="137"/>
      <c r="D2611" s="137"/>
      <c r="E2611" s="137"/>
      <c r="F2611" s="137"/>
      <c r="G2611" s="137"/>
      <c r="H2611" s="137"/>
      <c r="I2611" s="137"/>
      <c r="J2611" s="137"/>
      <c r="K2611" s="137"/>
      <c r="L2611" s="137"/>
      <c r="M2611" s="137"/>
      <c r="N2611" s="137"/>
      <c r="O2611" s="137"/>
      <c r="P2611" s="137"/>
      <c r="Q2611" s="137"/>
      <c r="R2611" s="137"/>
      <c r="S2611" s="137"/>
      <c r="T2611" s="137"/>
      <c r="U2611" s="137"/>
      <c r="V2611" s="137"/>
      <c r="W2611" s="137"/>
      <c r="X2611" s="137"/>
      <c r="Y2611" s="137"/>
      <c r="Z2611" s="137"/>
      <c r="AA2611" s="137"/>
      <c r="AB2611" s="137"/>
    </row>
    <row r="2612" s="139" customFormat="1" spans="1:28">
      <c r="A2612" s="137"/>
      <c r="B2612" s="137"/>
      <c r="C2612" s="137"/>
      <c r="D2612" s="137"/>
      <c r="E2612" s="137"/>
      <c r="F2612" s="137"/>
      <c r="G2612" s="137"/>
      <c r="H2612" s="137"/>
      <c r="I2612" s="137"/>
      <c r="J2612" s="137"/>
      <c r="K2612" s="137"/>
      <c r="L2612" s="137"/>
      <c r="M2612" s="137"/>
      <c r="N2612" s="137"/>
      <c r="O2612" s="137"/>
      <c r="P2612" s="137"/>
      <c r="Q2612" s="137"/>
      <c r="R2612" s="137"/>
      <c r="S2612" s="137"/>
      <c r="T2612" s="137"/>
      <c r="U2612" s="137"/>
      <c r="V2612" s="137"/>
      <c r="W2612" s="137"/>
      <c r="X2612" s="137"/>
      <c r="Y2612" s="137"/>
      <c r="Z2612" s="137"/>
      <c r="AA2612" s="137"/>
      <c r="AB2612" s="137"/>
    </row>
    <row r="2613" s="139" customFormat="1" spans="1:28">
      <c r="A2613" s="137"/>
      <c r="B2613" s="137"/>
      <c r="C2613" s="137"/>
      <c r="D2613" s="137"/>
      <c r="E2613" s="137"/>
      <c r="F2613" s="137"/>
      <c r="G2613" s="137"/>
      <c r="H2613" s="137"/>
      <c r="I2613" s="137"/>
      <c r="J2613" s="137"/>
      <c r="K2613" s="137"/>
      <c r="L2613" s="137"/>
      <c r="M2613" s="137"/>
      <c r="N2613" s="137"/>
      <c r="O2613" s="137"/>
      <c r="P2613" s="137"/>
      <c r="Q2613" s="137"/>
      <c r="R2613" s="137"/>
      <c r="S2613" s="137"/>
      <c r="T2613" s="137"/>
      <c r="U2613" s="137"/>
      <c r="V2613" s="137"/>
      <c r="W2613" s="137"/>
      <c r="X2613" s="137"/>
      <c r="Y2613" s="137"/>
      <c r="Z2613" s="137"/>
      <c r="AA2613" s="137"/>
      <c r="AB2613" s="137"/>
    </row>
    <row r="2614" s="139" customFormat="1" spans="1:28">
      <c r="A2614" s="137"/>
      <c r="B2614" s="137"/>
      <c r="C2614" s="137"/>
      <c r="D2614" s="137"/>
      <c r="E2614" s="137"/>
      <c r="F2614" s="137"/>
      <c r="G2614" s="137"/>
      <c r="H2614" s="137"/>
      <c r="I2614" s="137"/>
      <c r="J2614" s="137"/>
      <c r="K2614" s="137"/>
      <c r="L2614" s="137"/>
      <c r="M2614" s="137"/>
      <c r="N2614" s="137"/>
      <c r="O2614" s="137"/>
      <c r="P2614" s="137"/>
      <c r="Q2614" s="137"/>
      <c r="R2614" s="137"/>
      <c r="S2614" s="137"/>
      <c r="T2614" s="137"/>
      <c r="U2614" s="137"/>
      <c r="V2614" s="137"/>
      <c r="W2614" s="137"/>
      <c r="X2614" s="137"/>
      <c r="Y2614" s="137"/>
      <c r="Z2614" s="137"/>
      <c r="AA2614" s="137"/>
      <c r="AB2614" s="137"/>
    </row>
    <row r="2615" s="139" customFormat="1" spans="1:28">
      <c r="A2615" s="137"/>
      <c r="B2615" s="137"/>
      <c r="C2615" s="137"/>
      <c r="D2615" s="137"/>
      <c r="E2615" s="137"/>
      <c r="F2615" s="137"/>
      <c r="G2615" s="137"/>
      <c r="H2615" s="137"/>
      <c r="I2615" s="137"/>
      <c r="J2615" s="137"/>
      <c r="K2615" s="137"/>
      <c r="L2615" s="137"/>
      <c r="M2615" s="137"/>
      <c r="N2615" s="137"/>
      <c r="O2615" s="137"/>
      <c r="P2615" s="137"/>
      <c r="Q2615" s="137"/>
      <c r="R2615" s="137"/>
      <c r="S2615" s="137"/>
      <c r="T2615" s="137"/>
      <c r="U2615" s="137"/>
      <c r="V2615" s="137"/>
      <c r="W2615" s="137"/>
      <c r="X2615" s="137"/>
      <c r="Y2615" s="137"/>
      <c r="Z2615" s="137"/>
      <c r="AA2615" s="137"/>
      <c r="AB2615" s="137"/>
    </row>
    <row r="2616" s="139" customFormat="1" spans="1:28">
      <c r="A2616" s="137"/>
      <c r="B2616" s="137"/>
      <c r="C2616" s="137"/>
      <c r="D2616" s="137"/>
      <c r="E2616" s="137"/>
      <c r="F2616" s="137"/>
      <c r="G2616" s="137"/>
      <c r="H2616" s="137"/>
      <c r="I2616" s="137"/>
      <c r="J2616" s="137"/>
      <c r="K2616" s="137"/>
      <c r="L2616" s="137"/>
      <c r="M2616" s="137"/>
      <c r="N2616" s="137"/>
      <c r="O2616" s="137"/>
      <c r="P2616" s="137"/>
      <c r="Q2616" s="137"/>
      <c r="R2616" s="137"/>
      <c r="S2616" s="137"/>
      <c r="T2616" s="137"/>
      <c r="U2616" s="137"/>
      <c r="V2616" s="137"/>
      <c r="W2616" s="137"/>
      <c r="X2616" s="137"/>
      <c r="Y2616" s="137"/>
      <c r="Z2616" s="137"/>
      <c r="AA2616" s="137"/>
      <c r="AB2616" s="137"/>
    </row>
    <row r="2617" s="139" customFormat="1" spans="1:28">
      <c r="A2617" s="137"/>
      <c r="B2617" s="137"/>
      <c r="C2617" s="137"/>
      <c r="D2617" s="137"/>
      <c r="E2617" s="137"/>
      <c r="F2617" s="137"/>
      <c r="G2617" s="137"/>
      <c r="H2617" s="137"/>
      <c r="I2617" s="137"/>
      <c r="J2617" s="137"/>
      <c r="K2617" s="137"/>
      <c r="L2617" s="137"/>
      <c r="M2617" s="137"/>
      <c r="N2617" s="137"/>
      <c r="O2617" s="137"/>
      <c r="P2617" s="137"/>
      <c r="Q2617" s="137"/>
      <c r="R2617" s="137"/>
      <c r="S2617" s="137"/>
      <c r="T2617" s="137"/>
      <c r="U2617" s="137"/>
      <c r="V2617" s="137"/>
      <c r="W2617" s="137"/>
      <c r="X2617" s="137"/>
      <c r="Y2617" s="137"/>
      <c r="Z2617" s="137"/>
      <c r="AA2617" s="137"/>
      <c r="AB2617" s="137"/>
    </row>
    <row r="2618" s="139" customFormat="1" spans="1:28">
      <c r="A2618" s="137"/>
      <c r="B2618" s="137"/>
      <c r="C2618" s="137"/>
      <c r="D2618" s="137"/>
      <c r="E2618" s="137"/>
      <c r="F2618" s="137"/>
      <c r="G2618" s="137"/>
      <c r="H2618" s="137"/>
      <c r="I2618" s="137"/>
      <c r="J2618" s="137"/>
      <c r="K2618" s="137"/>
      <c r="L2618" s="137"/>
      <c r="M2618" s="137"/>
      <c r="N2618" s="137"/>
      <c r="O2618" s="137"/>
      <c r="P2618" s="137"/>
      <c r="Q2618" s="137"/>
      <c r="R2618" s="137"/>
      <c r="S2618" s="137"/>
      <c r="T2618" s="137"/>
      <c r="U2618" s="137"/>
      <c r="V2618" s="137"/>
      <c r="W2618" s="137"/>
      <c r="X2618" s="137"/>
      <c r="Y2618" s="137"/>
      <c r="Z2618" s="137"/>
      <c r="AA2618" s="137"/>
      <c r="AB2618" s="137"/>
    </row>
    <row r="2619" s="139" customFormat="1" spans="1:28">
      <c r="A2619" s="137"/>
      <c r="B2619" s="137"/>
      <c r="C2619" s="137"/>
      <c r="D2619" s="137"/>
      <c r="E2619" s="137"/>
      <c r="F2619" s="137"/>
      <c r="G2619" s="137"/>
      <c r="H2619" s="137"/>
      <c r="I2619" s="137"/>
      <c r="J2619" s="137"/>
      <c r="K2619" s="137"/>
      <c r="L2619" s="137"/>
      <c r="M2619" s="137"/>
      <c r="N2619" s="137"/>
      <c r="O2619" s="137"/>
      <c r="P2619" s="137"/>
      <c r="Q2619" s="137"/>
      <c r="R2619" s="137"/>
      <c r="S2619" s="137"/>
      <c r="T2619" s="137"/>
      <c r="U2619" s="137"/>
      <c r="V2619" s="137"/>
      <c r="W2619" s="137"/>
      <c r="X2619" s="137"/>
      <c r="Y2619" s="137"/>
      <c r="Z2619" s="137"/>
      <c r="AA2619" s="137"/>
      <c r="AB2619" s="137"/>
    </row>
    <row r="2620" s="139" customFormat="1" spans="1:28">
      <c r="A2620" s="137"/>
      <c r="B2620" s="137"/>
      <c r="C2620" s="137"/>
      <c r="D2620" s="137"/>
      <c r="E2620" s="137"/>
      <c r="F2620" s="137"/>
      <c r="G2620" s="137"/>
      <c r="H2620" s="137"/>
      <c r="I2620" s="137"/>
      <c r="J2620" s="137"/>
      <c r="K2620" s="137"/>
      <c r="L2620" s="137"/>
      <c r="M2620" s="137"/>
      <c r="N2620" s="137"/>
      <c r="O2620" s="137"/>
      <c r="P2620" s="137"/>
      <c r="Q2620" s="137"/>
      <c r="R2620" s="137"/>
      <c r="S2620" s="137"/>
      <c r="T2620" s="137"/>
      <c r="U2620" s="137"/>
      <c r="V2620" s="137"/>
      <c r="W2620" s="137"/>
      <c r="X2620" s="137"/>
      <c r="Y2620" s="137"/>
      <c r="Z2620" s="137"/>
      <c r="AA2620" s="137"/>
      <c r="AB2620" s="137"/>
    </row>
    <row r="2621" s="139" customFormat="1" spans="1:28">
      <c r="A2621" s="137"/>
      <c r="B2621" s="137"/>
      <c r="C2621" s="137"/>
      <c r="D2621" s="137"/>
      <c r="E2621" s="137"/>
      <c r="F2621" s="137"/>
      <c r="G2621" s="137"/>
      <c r="H2621" s="137"/>
      <c r="I2621" s="137"/>
      <c r="J2621" s="137"/>
      <c r="K2621" s="137"/>
      <c r="L2621" s="137"/>
      <c r="M2621" s="137"/>
      <c r="N2621" s="137"/>
      <c r="O2621" s="137"/>
      <c r="P2621" s="137"/>
      <c r="Q2621" s="137"/>
      <c r="R2621" s="137"/>
      <c r="S2621" s="137"/>
      <c r="T2621" s="137"/>
      <c r="U2621" s="137"/>
      <c r="V2621" s="137"/>
      <c r="W2621" s="137"/>
      <c r="X2621" s="137"/>
      <c r="Y2621" s="137"/>
      <c r="Z2621" s="137"/>
      <c r="AA2621" s="137"/>
      <c r="AB2621" s="137"/>
    </row>
    <row r="2622" s="139" customFormat="1" spans="1:28">
      <c r="A2622" s="137"/>
      <c r="B2622" s="137"/>
      <c r="C2622" s="137"/>
      <c r="D2622" s="137"/>
      <c r="E2622" s="137"/>
      <c r="F2622" s="137"/>
      <c r="G2622" s="137"/>
      <c r="H2622" s="137"/>
      <c r="I2622" s="137"/>
      <c r="J2622" s="137"/>
      <c r="K2622" s="137"/>
      <c r="L2622" s="137"/>
      <c r="M2622" s="137"/>
      <c r="N2622" s="137"/>
      <c r="O2622" s="137"/>
      <c r="P2622" s="137"/>
      <c r="Q2622" s="137"/>
      <c r="R2622" s="137"/>
      <c r="S2622" s="137"/>
      <c r="T2622" s="137"/>
      <c r="U2622" s="137"/>
      <c r="V2622" s="137"/>
      <c r="W2622" s="137"/>
      <c r="X2622" s="137"/>
      <c r="Y2622" s="137"/>
      <c r="Z2622" s="137"/>
      <c r="AA2622" s="137"/>
      <c r="AB2622" s="137"/>
    </row>
    <row r="2623" s="139" customFormat="1" spans="1:28">
      <c r="A2623" s="137"/>
      <c r="B2623" s="137"/>
      <c r="C2623" s="137"/>
      <c r="D2623" s="137"/>
      <c r="E2623" s="137"/>
      <c r="F2623" s="137"/>
      <c r="G2623" s="137"/>
      <c r="H2623" s="137"/>
      <c r="I2623" s="137"/>
      <c r="J2623" s="137"/>
      <c r="K2623" s="137"/>
      <c r="L2623" s="137"/>
      <c r="M2623" s="137"/>
      <c r="N2623" s="137"/>
      <c r="O2623" s="137"/>
      <c r="P2623" s="137"/>
      <c r="Q2623" s="137"/>
      <c r="R2623" s="137"/>
      <c r="S2623" s="137"/>
      <c r="T2623" s="137"/>
      <c r="U2623" s="137"/>
      <c r="V2623" s="137"/>
      <c r="W2623" s="137"/>
      <c r="X2623" s="137"/>
      <c r="Y2623" s="137"/>
      <c r="Z2623" s="137"/>
      <c r="AA2623" s="137"/>
      <c r="AB2623" s="137"/>
    </row>
    <row r="2624" s="139" customFormat="1" spans="1:28">
      <c r="A2624" s="137"/>
      <c r="B2624" s="137"/>
      <c r="C2624" s="137"/>
      <c r="D2624" s="137"/>
      <c r="E2624" s="137"/>
      <c r="F2624" s="137"/>
      <c r="G2624" s="137"/>
      <c r="H2624" s="137"/>
      <c r="I2624" s="137"/>
      <c r="J2624" s="137"/>
      <c r="K2624" s="137"/>
      <c r="L2624" s="137"/>
      <c r="M2624" s="137"/>
      <c r="N2624" s="137"/>
      <c r="O2624" s="137"/>
      <c r="P2624" s="137"/>
      <c r="Q2624" s="137"/>
      <c r="R2624" s="137"/>
      <c r="S2624" s="137"/>
      <c r="T2624" s="137"/>
      <c r="U2624" s="137"/>
      <c r="V2624" s="137"/>
      <c r="W2624" s="137"/>
      <c r="X2624" s="137"/>
      <c r="Y2624" s="137"/>
      <c r="Z2624" s="137"/>
      <c r="AA2624" s="137"/>
      <c r="AB2624" s="137"/>
    </row>
    <row r="2625" s="139" customFormat="1" spans="1:28">
      <c r="A2625" s="137"/>
      <c r="B2625" s="137"/>
      <c r="C2625" s="137"/>
      <c r="D2625" s="137"/>
      <c r="E2625" s="137"/>
      <c r="F2625" s="137"/>
      <c r="G2625" s="137"/>
      <c r="H2625" s="137"/>
      <c r="I2625" s="137"/>
      <c r="J2625" s="137"/>
      <c r="K2625" s="137"/>
      <c r="L2625" s="137"/>
      <c r="M2625" s="137"/>
      <c r="N2625" s="137"/>
      <c r="O2625" s="137"/>
      <c r="P2625" s="137"/>
      <c r="Q2625" s="137"/>
      <c r="R2625" s="137"/>
      <c r="S2625" s="137"/>
      <c r="T2625" s="137"/>
      <c r="U2625" s="137"/>
      <c r="V2625" s="137"/>
      <c r="W2625" s="137"/>
      <c r="X2625" s="137"/>
      <c r="Y2625" s="137"/>
      <c r="Z2625" s="137"/>
      <c r="AA2625" s="137"/>
      <c r="AB2625" s="137"/>
    </row>
    <row r="2626" s="139" customFormat="1" spans="1:28">
      <c r="A2626" s="137"/>
      <c r="B2626" s="137"/>
      <c r="C2626" s="137"/>
      <c r="D2626" s="137"/>
      <c r="E2626" s="137"/>
      <c r="F2626" s="137"/>
      <c r="G2626" s="137"/>
      <c r="H2626" s="137"/>
      <c r="I2626" s="137"/>
      <c r="J2626" s="137"/>
      <c r="K2626" s="137"/>
      <c r="L2626" s="137"/>
      <c r="M2626" s="137"/>
      <c r="N2626" s="137"/>
      <c r="O2626" s="137"/>
      <c r="P2626" s="137"/>
      <c r="Q2626" s="137"/>
      <c r="R2626" s="137"/>
      <c r="S2626" s="137"/>
      <c r="T2626" s="137"/>
      <c r="U2626" s="137"/>
      <c r="V2626" s="137"/>
      <c r="W2626" s="137"/>
      <c r="X2626" s="137"/>
      <c r="Y2626" s="137"/>
      <c r="Z2626" s="137"/>
      <c r="AA2626" s="137"/>
      <c r="AB2626" s="137"/>
    </row>
    <row r="2627" s="139" customFormat="1" spans="1:28">
      <c r="A2627" s="137"/>
      <c r="B2627" s="137"/>
      <c r="C2627" s="137"/>
      <c r="D2627" s="137"/>
      <c r="E2627" s="137"/>
      <c r="F2627" s="137"/>
      <c r="G2627" s="137"/>
      <c r="H2627" s="137"/>
      <c r="I2627" s="137"/>
      <c r="J2627" s="137"/>
      <c r="K2627" s="137"/>
      <c r="L2627" s="137"/>
      <c r="M2627" s="137"/>
      <c r="N2627" s="137"/>
      <c r="O2627" s="137"/>
      <c r="P2627" s="137"/>
      <c r="Q2627" s="137"/>
      <c r="R2627" s="137"/>
      <c r="S2627" s="137"/>
      <c r="T2627" s="137"/>
      <c r="U2627" s="137"/>
      <c r="V2627" s="137"/>
      <c r="W2627" s="137"/>
      <c r="X2627" s="137"/>
      <c r="Y2627" s="137"/>
      <c r="Z2627" s="137"/>
      <c r="AA2627" s="137"/>
      <c r="AB2627" s="137"/>
    </row>
    <row r="2628" s="139" customFormat="1" spans="1:28">
      <c r="A2628" s="137"/>
      <c r="B2628" s="137"/>
      <c r="C2628" s="137"/>
      <c r="D2628" s="137"/>
      <c r="E2628" s="137"/>
      <c r="F2628" s="137"/>
      <c r="G2628" s="137"/>
      <c r="H2628" s="137"/>
      <c r="I2628" s="137"/>
      <c r="J2628" s="137"/>
      <c r="K2628" s="137"/>
      <c r="L2628" s="137"/>
      <c r="M2628" s="137"/>
      <c r="N2628" s="137"/>
      <c r="O2628" s="137"/>
      <c r="P2628" s="137"/>
      <c r="Q2628" s="137"/>
      <c r="R2628" s="137"/>
      <c r="S2628" s="137"/>
      <c r="T2628" s="137"/>
      <c r="U2628" s="137"/>
      <c r="V2628" s="137"/>
      <c r="W2628" s="137"/>
      <c r="X2628" s="137"/>
      <c r="Y2628" s="137"/>
      <c r="Z2628" s="137"/>
      <c r="AA2628" s="137"/>
      <c r="AB2628" s="137"/>
    </row>
    <row r="2629" s="139" customFormat="1" spans="1:28">
      <c r="A2629" s="137"/>
      <c r="B2629" s="137"/>
      <c r="C2629" s="137"/>
      <c r="D2629" s="137"/>
      <c r="E2629" s="137"/>
      <c r="F2629" s="137"/>
      <c r="G2629" s="137"/>
      <c r="H2629" s="137"/>
      <c r="I2629" s="137"/>
      <c r="J2629" s="137"/>
      <c r="K2629" s="137"/>
      <c r="L2629" s="137"/>
      <c r="M2629" s="137"/>
      <c r="N2629" s="137"/>
      <c r="O2629" s="137"/>
      <c r="P2629" s="137"/>
      <c r="Q2629" s="137"/>
      <c r="R2629" s="137"/>
      <c r="S2629" s="137"/>
      <c r="T2629" s="137"/>
      <c r="U2629" s="137"/>
      <c r="V2629" s="137"/>
      <c r="W2629" s="137"/>
      <c r="X2629" s="137"/>
      <c r="Y2629" s="137"/>
      <c r="Z2629" s="137"/>
      <c r="AA2629" s="137"/>
      <c r="AB2629" s="137"/>
    </row>
    <row r="2630" s="139" customFormat="1" spans="1:28">
      <c r="A2630" s="137"/>
      <c r="B2630" s="137"/>
      <c r="C2630" s="137"/>
      <c r="D2630" s="137"/>
      <c r="E2630" s="137"/>
      <c r="F2630" s="137"/>
      <c r="G2630" s="137"/>
      <c r="H2630" s="137"/>
      <c r="I2630" s="137"/>
      <c r="J2630" s="137"/>
      <c r="K2630" s="137"/>
      <c r="L2630" s="137"/>
      <c r="M2630" s="137"/>
      <c r="N2630" s="137"/>
      <c r="O2630" s="137"/>
      <c r="P2630" s="137"/>
      <c r="Q2630" s="137"/>
      <c r="R2630" s="137"/>
      <c r="S2630" s="137"/>
      <c r="T2630" s="137"/>
      <c r="U2630" s="137"/>
      <c r="V2630" s="137"/>
      <c r="W2630" s="137"/>
      <c r="X2630" s="137"/>
      <c r="Y2630" s="137"/>
      <c r="Z2630" s="137"/>
      <c r="AA2630" s="137"/>
      <c r="AB2630" s="137"/>
    </row>
    <row r="2631" s="139" customFormat="1" spans="1:28">
      <c r="A2631" s="137"/>
      <c r="B2631" s="137"/>
      <c r="C2631" s="137"/>
      <c r="D2631" s="137"/>
      <c r="E2631" s="137"/>
      <c r="F2631" s="137"/>
      <c r="G2631" s="137"/>
      <c r="H2631" s="137"/>
      <c r="I2631" s="137"/>
      <c r="J2631" s="137"/>
      <c r="K2631" s="137"/>
      <c r="L2631" s="137"/>
      <c r="M2631" s="137"/>
      <c r="N2631" s="137"/>
      <c r="O2631" s="137"/>
      <c r="P2631" s="137"/>
      <c r="Q2631" s="137"/>
      <c r="R2631" s="137"/>
      <c r="S2631" s="137"/>
      <c r="T2631" s="137"/>
      <c r="U2631" s="137"/>
      <c r="V2631" s="137"/>
      <c r="W2631" s="137"/>
      <c r="X2631" s="137"/>
      <c r="Y2631" s="137"/>
      <c r="Z2631" s="137"/>
      <c r="AA2631" s="137"/>
      <c r="AB2631" s="137"/>
    </row>
    <row r="2632" s="139" customFormat="1" spans="1:28">
      <c r="A2632" s="137"/>
      <c r="B2632" s="137"/>
      <c r="C2632" s="137"/>
      <c r="D2632" s="137"/>
      <c r="E2632" s="137"/>
      <c r="F2632" s="137"/>
      <c r="G2632" s="137"/>
      <c r="H2632" s="137"/>
      <c r="I2632" s="137"/>
      <c r="J2632" s="137"/>
      <c r="K2632" s="137"/>
      <c r="L2632" s="137"/>
      <c r="M2632" s="137"/>
      <c r="N2632" s="137"/>
      <c r="O2632" s="137"/>
      <c r="P2632" s="137"/>
      <c r="Q2632" s="137"/>
      <c r="R2632" s="137"/>
      <c r="S2632" s="137"/>
      <c r="T2632" s="137"/>
      <c r="U2632" s="137"/>
      <c r="V2632" s="137"/>
      <c r="W2632" s="137"/>
      <c r="X2632" s="137"/>
      <c r="Y2632" s="137"/>
      <c r="Z2632" s="137"/>
      <c r="AA2632" s="137"/>
      <c r="AB2632" s="137"/>
    </row>
    <row r="2633" s="139" customFormat="1" spans="1:28">
      <c r="A2633" s="137"/>
      <c r="B2633" s="137"/>
      <c r="C2633" s="137"/>
      <c r="D2633" s="137"/>
      <c r="E2633" s="137"/>
      <c r="F2633" s="137"/>
      <c r="G2633" s="137"/>
      <c r="H2633" s="137"/>
      <c r="I2633" s="137"/>
      <c r="J2633" s="137"/>
      <c r="K2633" s="137"/>
      <c r="L2633" s="137"/>
      <c r="M2633" s="137"/>
      <c r="N2633" s="137"/>
      <c r="O2633" s="137"/>
      <c r="P2633" s="137"/>
      <c r="Q2633" s="137"/>
      <c r="R2633" s="137"/>
      <c r="S2633" s="137"/>
      <c r="T2633" s="137"/>
      <c r="U2633" s="137"/>
      <c r="V2633" s="137"/>
      <c r="W2633" s="137"/>
      <c r="X2633" s="137"/>
      <c r="Y2633" s="137"/>
      <c r="Z2633" s="137"/>
      <c r="AA2633" s="137"/>
      <c r="AB2633" s="137"/>
    </row>
    <row r="2634" s="139" customFormat="1" spans="1:28">
      <c r="A2634" s="137"/>
      <c r="B2634" s="137"/>
      <c r="C2634" s="137"/>
      <c r="D2634" s="137"/>
      <c r="E2634" s="137"/>
      <c r="F2634" s="137"/>
      <c r="G2634" s="137"/>
      <c r="H2634" s="137"/>
      <c r="I2634" s="137"/>
      <c r="J2634" s="137"/>
      <c r="K2634" s="137"/>
      <c r="L2634" s="137"/>
      <c r="M2634" s="137"/>
      <c r="N2634" s="137"/>
      <c r="O2634" s="137"/>
      <c r="P2634" s="137"/>
      <c r="Q2634" s="137"/>
      <c r="R2634" s="137"/>
      <c r="S2634" s="137"/>
      <c r="T2634" s="137"/>
      <c r="U2634" s="137"/>
      <c r="V2634" s="137"/>
      <c r="W2634" s="137"/>
      <c r="X2634" s="137"/>
      <c r="Y2634" s="137"/>
      <c r="Z2634" s="137"/>
      <c r="AA2634" s="137"/>
      <c r="AB2634" s="137"/>
    </row>
    <row r="2635" s="139" customFormat="1" spans="1:28">
      <c r="A2635" s="137"/>
      <c r="B2635" s="137"/>
      <c r="C2635" s="137"/>
      <c r="D2635" s="137"/>
      <c r="E2635" s="137"/>
      <c r="F2635" s="137"/>
      <c r="G2635" s="137"/>
      <c r="H2635" s="137"/>
      <c r="I2635" s="137"/>
      <c r="J2635" s="137"/>
      <c r="K2635" s="137"/>
      <c r="L2635" s="137"/>
      <c r="M2635" s="137"/>
      <c r="N2635" s="137"/>
      <c r="O2635" s="137"/>
      <c r="P2635" s="137"/>
      <c r="Q2635" s="137"/>
      <c r="R2635" s="137"/>
      <c r="S2635" s="137"/>
      <c r="T2635" s="137"/>
      <c r="U2635" s="137"/>
      <c r="V2635" s="137"/>
      <c r="W2635" s="137"/>
      <c r="X2635" s="137"/>
      <c r="Y2635" s="137"/>
      <c r="Z2635" s="137"/>
      <c r="AA2635" s="137"/>
      <c r="AB2635" s="137"/>
    </row>
    <row r="2636" s="139" customFormat="1" spans="1:28">
      <c r="A2636" s="137"/>
      <c r="B2636" s="137"/>
      <c r="C2636" s="137"/>
      <c r="D2636" s="137"/>
      <c r="E2636" s="137"/>
      <c r="F2636" s="137"/>
      <c r="G2636" s="137"/>
      <c r="H2636" s="137"/>
      <c r="I2636" s="137"/>
      <c r="J2636" s="137"/>
      <c r="K2636" s="137"/>
      <c r="L2636" s="137"/>
      <c r="M2636" s="137"/>
      <c r="N2636" s="137"/>
      <c r="O2636" s="137"/>
      <c r="P2636" s="137"/>
      <c r="Q2636" s="137"/>
      <c r="R2636" s="137"/>
      <c r="S2636" s="137"/>
      <c r="T2636" s="137"/>
      <c r="U2636" s="137"/>
      <c r="V2636" s="137"/>
      <c r="W2636" s="137"/>
      <c r="X2636" s="137"/>
      <c r="Y2636" s="137"/>
      <c r="Z2636" s="137"/>
      <c r="AA2636" s="137"/>
      <c r="AB2636" s="137"/>
    </row>
    <row r="2637" s="139" customFormat="1" spans="1:28">
      <c r="A2637" s="137"/>
      <c r="B2637" s="137"/>
      <c r="C2637" s="137"/>
      <c r="D2637" s="137"/>
      <c r="E2637" s="137"/>
      <c r="F2637" s="137"/>
      <c r="G2637" s="137"/>
      <c r="H2637" s="137"/>
      <c r="I2637" s="137"/>
      <c r="J2637" s="137"/>
      <c r="K2637" s="137"/>
      <c r="L2637" s="137"/>
      <c r="M2637" s="137"/>
      <c r="N2637" s="137"/>
      <c r="O2637" s="137"/>
      <c r="P2637" s="137"/>
      <c r="Q2637" s="137"/>
      <c r="R2637" s="137"/>
      <c r="S2637" s="137"/>
      <c r="T2637" s="137"/>
      <c r="U2637" s="137"/>
      <c r="V2637" s="137"/>
      <c r="W2637" s="137"/>
      <c r="X2637" s="137"/>
      <c r="Y2637" s="137"/>
      <c r="Z2637" s="137"/>
      <c r="AA2637" s="137"/>
      <c r="AB2637" s="137"/>
    </row>
    <row r="2638" s="139" customFormat="1" spans="1:28">
      <c r="A2638" s="137"/>
      <c r="B2638" s="137"/>
      <c r="C2638" s="137"/>
      <c r="D2638" s="137"/>
      <c r="E2638" s="137"/>
      <c r="F2638" s="137"/>
      <c r="G2638" s="137"/>
      <c r="H2638" s="137"/>
      <c r="I2638" s="137"/>
      <c r="J2638" s="137"/>
      <c r="K2638" s="137"/>
      <c r="L2638" s="137"/>
      <c r="M2638" s="137"/>
      <c r="N2638" s="137"/>
      <c r="O2638" s="137"/>
      <c r="P2638" s="137"/>
      <c r="Q2638" s="137"/>
      <c r="R2638" s="137"/>
      <c r="S2638" s="137"/>
      <c r="T2638" s="137"/>
      <c r="U2638" s="137"/>
      <c r="V2638" s="137"/>
      <c r="W2638" s="137"/>
      <c r="X2638" s="137"/>
      <c r="Y2638" s="137"/>
      <c r="Z2638" s="137"/>
      <c r="AA2638" s="137"/>
      <c r="AB2638" s="137"/>
    </row>
    <row r="2639" s="139" customFormat="1" spans="1:28">
      <c r="A2639" s="137"/>
      <c r="B2639" s="137"/>
      <c r="C2639" s="137"/>
      <c r="D2639" s="137"/>
      <c r="E2639" s="137"/>
      <c r="F2639" s="137"/>
      <c r="G2639" s="137"/>
      <c r="H2639" s="137"/>
      <c r="I2639" s="137"/>
      <c r="J2639" s="137"/>
      <c r="K2639" s="137"/>
      <c r="L2639" s="137"/>
      <c r="M2639" s="137"/>
      <c r="N2639" s="137"/>
      <c r="O2639" s="137"/>
      <c r="P2639" s="137"/>
      <c r="Q2639" s="137"/>
      <c r="R2639" s="137"/>
      <c r="S2639" s="137"/>
      <c r="T2639" s="137"/>
      <c r="U2639" s="137"/>
      <c r="V2639" s="137"/>
      <c r="W2639" s="137"/>
      <c r="X2639" s="137"/>
      <c r="Y2639" s="137"/>
      <c r="Z2639" s="137"/>
      <c r="AA2639" s="137"/>
      <c r="AB2639" s="137"/>
    </row>
    <row r="2640" s="139" customFormat="1" spans="1:28">
      <c r="A2640" s="137"/>
      <c r="B2640" s="137"/>
      <c r="C2640" s="137"/>
      <c r="D2640" s="137"/>
      <c r="E2640" s="137"/>
      <c r="F2640" s="137"/>
      <c r="G2640" s="137"/>
      <c r="H2640" s="137"/>
      <c r="I2640" s="137"/>
      <c r="J2640" s="137"/>
      <c r="K2640" s="137"/>
      <c r="L2640" s="137"/>
      <c r="M2640" s="137"/>
      <c r="N2640" s="137"/>
      <c r="O2640" s="137"/>
      <c r="P2640" s="137"/>
      <c r="Q2640" s="137"/>
      <c r="R2640" s="137"/>
      <c r="S2640" s="137"/>
      <c r="T2640" s="137"/>
      <c r="U2640" s="137"/>
      <c r="V2640" s="137"/>
      <c r="W2640" s="137"/>
      <c r="X2640" s="137"/>
      <c r="Y2640" s="137"/>
      <c r="Z2640" s="137"/>
      <c r="AA2640" s="137"/>
      <c r="AB2640" s="137"/>
    </row>
    <row r="2641" s="139" customFormat="1" spans="1:28">
      <c r="A2641" s="137"/>
      <c r="B2641" s="137"/>
      <c r="C2641" s="137"/>
      <c r="D2641" s="137"/>
      <c r="E2641" s="137"/>
      <c r="F2641" s="137"/>
      <c r="G2641" s="137"/>
      <c r="H2641" s="137"/>
      <c r="I2641" s="137"/>
      <c r="J2641" s="137"/>
      <c r="K2641" s="137"/>
      <c r="L2641" s="137"/>
      <c r="M2641" s="137"/>
      <c r="N2641" s="137"/>
      <c r="O2641" s="137"/>
      <c r="P2641" s="137"/>
      <c r="Q2641" s="137"/>
      <c r="R2641" s="137"/>
      <c r="S2641" s="137"/>
      <c r="T2641" s="137"/>
      <c r="U2641" s="137"/>
      <c r="V2641" s="137"/>
      <c r="W2641" s="137"/>
      <c r="X2641" s="137"/>
      <c r="Y2641" s="137"/>
      <c r="Z2641" s="137"/>
      <c r="AA2641" s="137"/>
      <c r="AB2641" s="137"/>
    </row>
    <row r="2642" s="139" customFormat="1" spans="1:28">
      <c r="A2642" s="137"/>
      <c r="B2642" s="137"/>
      <c r="C2642" s="137"/>
      <c r="D2642" s="137"/>
      <c r="E2642" s="137"/>
      <c r="F2642" s="137"/>
      <c r="G2642" s="137"/>
      <c r="H2642" s="137"/>
      <c r="I2642" s="137"/>
      <c r="J2642" s="137"/>
      <c r="K2642" s="137"/>
      <c r="L2642" s="137"/>
      <c r="M2642" s="137"/>
      <c r="N2642" s="137"/>
      <c r="O2642" s="137"/>
      <c r="P2642" s="137"/>
      <c r="Q2642" s="137"/>
      <c r="R2642" s="137"/>
      <c r="S2642" s="137"/>
      <c r="T2642" s="137"/>
      <c r="U2642" s="137"/>
      <c r="V2642" s="137"/>
      <c r="W2642" s="137"/>
      <c r="X2642" s="137"/>
      <c r="Y2642" s="137"/>
      <c r="Z2642" s="137"/>
      <c r="AA2642" s="137"/>
      <c r="AB2642" s="137"/>
    </row>
    <row r="2643" s="139" customFormat="1" spans="1:28">
      <c r="A2643" s="137"/>
      <c r="B2643" s="137"/>
      <c r="C2643" s="137"/>
      <c r="D2643" s="137"/>
      <c r="E2643" s="137"/>
      <c r="F2643" s="137"/>
      <c r="G2643" s="137"/>
      <c r="H2643" s="137"/>
      <c r="I2643" s="137"/>
      <c r="J2643" s="137"/>
      <c r="K2643" s="137"/>
      <c r="L2643" s="137"/>
      <c r="M2643" s="137"/>
      <c r="N2643" s="137"/>
      <c r="O2643" s="137"/>
      <c r="P2643" s="137"/>
      <c r="Q2643" s="137"/>
      <c r="R2643" s="137"/>
      <c r="S2643" s="137"/>
      <c r="T2643" s="137"/>
      <c r="U2643" s="137"/>
      <c r="V2643" s="137"/>
      <c r="W2643" s="137"/>
      <c r="X2643" s="137"/>
      <c r="Y2643" s="137"/>
      <c r="Z2643" s="137"/>
      <c r="AA2643" s="137"/>
      <c r="AB2643" s="137"/>
    </row>
    <row r="2644" s="139" customFormat="1" spans="1:28">
      <c r="A2644" s="137"/>
      <c r="B2644" s="137"/>
      <c r="C2644" s="137"/>
      <c r="D2644" s="137"/>
      <c r="E2644" s="137"/>
      <c r="F2644" s="137"/>
      <c r="G2644" s="137"/>
      <c r="H2644" s="137"/>
      <c r="I2644" s="137"/>
      <c r="J2644" s="137"/>
      <c r="K2644" s="137"/>
      <c r="L2644" s="137"/>
      <c r="M2644" s="137"/>
      <c r="N2644" s="137"/>
      <c r="O2644" s="137"/>
      <c r="P2644" s="137"/>
      <c r="Q2644" s="137"/>
      <c r="R2644" s="137"/>
      <c r="S2644" s="137"/>
      <c r="T2644" s="137"/>
      <c r="U2644" s="137"/>
      <c r="V2644" s="137"/>
      <c r="W2644" s="137"/>
      <c r="X2644" s="137"/>
      <c r="Y2644" s="137"/>
      <c r="Z2644" s="137"/>
      <c r="AA2644" s="137"/>
      <c r="AB2644" s="137"/>
    </row>
    <row r="2645" s="139" customFormat="1" spans="1:28">
      <c r="A2645" s="137"/>
      <c r="B2645" s="137"/>
      <c r="C2645" s="137"/>
      <c r="D2645" s="137"/>
      <c r="E2645" s="137"/>
      <c r="F2645" s="137"/>
      <c r="G2645" s="137"/>
      <c r="H2645" s="137"/>
      <c r="I2645" s="137"/>
      <c r="J2645" s="137"/>
      <c r="K2645" s="137"/>
      <c r="L2645" s="137"/>
      <c r="M2645" s="137"/>
      <c r="N2645" s="137"/>
      <c r="O2645" s="137"/>
      <c r="P2645" s="137"/>
      <c r="Q2645" s="137"/>
      <c r="R2645" s="137"/>
      <c r="S2645" s="137"/>
      <c r="T2645" s="137"/>
      <c r="U2645" s="137"/>
      <c r="V2645" s="137"/>
      <c r="W2645" s="137"/>
      <c r="X2645" s="137"/>
      <c r="Y2645" s="137"/>
      <c r="Z2645" s="137"/>
      <c r="AA2645" s="137"/>
      <c r="AB2645" s="137"/>
    </row>
    <row r="2646" s="139" customFormat="1" spans="1:28">
      <c r="A2646" s="137"/>
      <c r="B2646" s="137"/>
      <c r="C2646" s="137"/>
      <c r="D2646" s="137"/>
      <c r="E2646" s="137"/>
      <c r="F2646" s="137"/>
      <c r="G2646" s="137"/>
      <c r="H2646" s="137"/>
      <c r="I2646" s="137"/>
      <c r="J2646" s="137"/>
      <c r="K2646" s="137"/>
      <c r="L2646" s="137"/>
      <c r="M2646" s="137"/>
      <c r="N2646" s="137"/>
      <c r="O2646" s="137"/>
      <c r="P2646" s="137"/>
      <c r="Q2646" s="137"/>
      <c r="R2646" s="137"/>
      <c r="S2646" s="137"/>
      <c r="T2646" s="137"/>
      <c r="U2646" s="137"/>
      <c r="V2646" s="137"/>
      <c r="W2646" s="137"/>
      <c r="X2646" s="137"/>
      <c r="Y2646" s="137"/>
      <c r="Z2646" s="137"/>
      <c r="AA2646" s="137"/>
      <c r="AB2646" s="137"/>
    </row>
    <row r="2647" s="139" customFormat="1" spans="1:28">
      <c r="A2647" s="137"/>
      <c r="B2647" s="137"/>
      <c r="C2647" s="137"/>
      <c r="D2647" s="137"/>
      <c r="E2647" s="137"/>
      <c r="F2647" s="137"/>
      <c r="G2647" s="137"/>
      <c r="H2647" s="137"/>
      <c r="I2647" s="137"/>
      <c r="J2647" s="137"/>
      <c r="K2647" s="137"/>
      <c r="L2647" s="137"/>
      <c r="M2647" s="137"/>
      <c r="N2647" s="137"/>
      <c r="O2647" s="137"/>
      <c r="P2647" s="137"/>
      <c r="Q2647" s="137"/>
      <c r="R2647" s="137"/>
      <c r="S2647" s="137"/>
      <c r="T2647" s="137"/>
      <c r="U2647" s="137"/>
      <c r="V2647" s="137"/>
      <c r="W2647" s="137"/>
      <c r="X2647" s="137"/>
      <c r="Y2647" s="137"/>
      <c r="Z2647" s="137"/>
      <c r="AA2647" s="137"/>
      <c r="AB2647" s="137"/>
    </row>
    <row r="2648" s="139" customFormat="1" spans="1:28">
      <c r="A2648" s="137"/>
      <c r="B2648" s="137"/>
      <c r="C2648" s="137"/>
      <c r="D2648" s="137"/>
      <c r="E2648" s="137"/>
      <c r="F2648" s="137"/>
      <c r="G2648" s="137"/>
      <c r="H2648" s="137"/>
      <c r="I2648" s="137"/>
      <c r="J2648" s="137"/>
      <c r="K2648" s="137"/>
      <c r="L2648" s="137"/>
      <c r="M2648" s="137"/>
      <c r="N2648" s="137"/>
      <c r="O2648" s="137"/>
      <c r="P2648" s="137"/>
      <c r="Q2648" s="137"/>
      <c r="R2648" s="137"/>
      <c r="S2648" s="137"/>
      <c r="T2648" s="137"/>
      <c r="U2648" s="137"/>
      <c r="V2648" s="137"/>
      <c r="W2648" s="137"/>
      <c r="X2648" s="137"/>
      <c r="Y2648" s="137"/>
      <c r="Z2648" s="137"/>
      <c r="AA2648" s="137"/>
      <c r="AB2648" s="137"/>
    </row>
    <row r="2649" s="139" customFormat="1" spans="1:28">
      <c r="A2649" s="137"/>
      <c r="B2649" s="137"/>
      <c r="C2649" s="137"/>
      <c r="D2649" s="137"/>
      <c r="E2649" s="137"/>
      <c r="F2649" s="137"/>
      <c r="G2649" s="137"/>
      <c r="H2649" s="137"/>
      <c r="I2649" s="137"/>
      <c r="J2649" s="137"/>
      <c r="K2649" s="137"/>
      <c r="L2649" s="137"/>
      <c r="M2649" s="137"/>
      <c r="N2649" s="137"/>
      <c r="O2649" s="137"/>
      <c r="P2649" s="137"/>
      <c r="Q2649" s="137"/>
      <c r="R2649" s="137"/>
      <c r="S2649" s="137"/>
      <c r="T2649" s="137"/>
      <c r="U2649" s="137"/>
      <c r="V2649" s="137"/>
      <c r="W2649" s="137"/>
      <c r="X2649" s="137"/>
      <c r="Y2649" s="137"/>
      <c r="Z2649" s="137"/>
      <c r="AA2649" s="137"/>
      <c r="AB2649" s="137"/>
    </row>
    <row r="2650" s="139" customFormat="1" spans="1:28">
      <c r="A2650" s="137"/>
      <c r="B2650" s="137"/>
      <c r="C2650" s="137"/>
      <c r="D2650" s="137"/>
      <c r="E2650" s="137"/>
      <c r="F2650" s="137"/>
      <c r="G2650" s="137"/>
      <c r="H2650" s="137"/>
      <c r="I2650" s="137"/>
      <c r="J2650" s="137"/>
      <c r="K2650" s="137"/>
      <c r="L2650" s="137"/>
      <c r="M2650" s="137"/>
      <c r="N2650" s="137"/>
      <c r="O2650" s="137"/>
      <c r="P2650" s="137"/>
      <c r="Q2650" s="137"/>
      <c r="R2650" s="137"/>
      <c r="S2650" s="137"/>
      <c r="T2650" s="137"/>
      <c r="U2650" s="137"/>
      <c r="V2650" s="137"/>
      <c r="W2650" s="137"/>
      <c r="X2650" s="137"/>
      <c r="Y2650" s="137"/>
      <c r="Z2650" s="137"/>
      <c r="AA2650" s="137"/>
      <c r="AB2650" s="137"/>
    </row>
    <row r="2651" s="139" customFormat="1" spans="1:28">
      <c r="A2651" s="137"/>
      <c r="B2651" s="137"/>
      <c r="C2651" s="137"/>
      <c r="D2651" s="137"/>
      <c r="E2651" s="137"/>
      <c r="F2651" s="137"/>
      <c r="G2651" s="137"/>
      <c r="H2651" s="137"/>
      <c r="I2651" s="137"/>
      <c r="J2651" s="137"/>
      <c r="K2651" s="137"/>
      <c r="L2651" s="137"/>
      <c r="M2651" s="137"/>
      <c r="N2651" s="137"/>
      <c r="O2651" s="137"/>
      <c r="P2651" s="137"/>
      <c r="Q2651" s="137"/>
      <c r="R2651" s="137"/>
      <c r="S2651" s="137"/>
      <c r="T2651" s="137"/>
      <c r="U2651" s="137"/>
      <c r="V2651" s="137"/>
      <c r="W2651" s="137"/>
      <c r="X2651" s="137"/>
      <c r="Y2651" s="137"/>
      <c r="Z2651" s="137"/>
      <c r="AA2651" s="137"/>
      <c r="AB2651" s="137"/>
    </row>
    <row r="2652" s="139" customFormat="1" spans="1:28">
      <c r="A2652" s="137"/>
      <c r="B2652" s="137"/>
      <c r="C2652" s="137"/>
      <c r="D2652" s="137"/>
      <c r="E2652" s="137"/>
      <c r="F2652" s="137"/>
      <c r="G2652" s="137"/>
      <c r="H2652" s="137"/>
      <c r="I2652" s="137"/>
      <c r="J2652" s="137"/>
      <c r="K2652" s="137"/>
      <c r="L2652" s="137"/>
      <c r="M2652" s="137"/>
      <c r="N2652" s="137"/>
      <c r="O2652" s="137"/>
      <c r="P2652" s="137"/>
      <c r="Q2652" s="137"/>
      <c r="R2652" s="137"/>
      <c r="S2652" s="137"/>
      <c r="T2652" s="137"/>
      <c r="U2652" s="137"/>
      <c r="V2652" s="137"/>
      <c r="W2652" s="137"/>
      <c r="X2652" s="137"/>
      <c r="Y2652" s="137"/>
      <c r="Z2652" s="137"/>
      <c r="AA2652" s="137"/>
      <c r="AB2652" s="137"/>
    </row>
    <row r="2653" s="139" customFormat="1" spans="1:28">
      <c r="A2653" s="137"/>
      <c r="B2653" s="137"/>
      <c r="C2653" s="137"/>
      <c r="D2653" s="137"/>
      <c r="E2653" s="137"/>
      <c r="F2653" s="137"/>
      <c r="G2653" s="137"/>
      <c r="H2653" s="137"/>
      <c r="I2653" s="137"/>
      <c r="J2653" s="137"/>
      <c r="K2653" s="137"/>
      <c r="L2653" s="137"/>
      <c r="M2653" s="137"/>
      <c r="N2653" s="137"/>
      <c r="O2653" s="137"/>
      <c r="P2653" s="137"/>
      <c r="Q2653" s="137"/>
      <c r="R2653" s="137"/>
      <c r="S2653" s="137"/>
      <c r="T2653" s="137"/>
      <c r="U2653" s="137"/>
      <c r="V2653" s="137"/>
      <c r="W2653" s="137"/>
      <c r="X2653" s="137"/>
      <c r="Y2653" s="137"/>
      <c r="Z2653" s="137"/>
      <c r="AA2653" s="137"/>
      <c r="AB2653" s="137"/>
    </row>
    <row r="2654" s="139" customFormat="1" spans="1:28">
      <c r="A2654" s="137"/>
      <c r="B2654" s="137"/>
      <c r="C2654" s="137"/>
      <c r="D2654" s="137"/>
      <c r="E2654" s="137"/>
      <c r="F2654" s="137"/>
      <c r="G2654" s="137"/>
      <c r="H2654" s="137"/>
      <c r="I2654" s="137"/>
      <c r="J2654" s="137"/>
      <c r="K2654" s="137"/>
      <c r="L2654" s="137"/>
      <c r="M2654" s="137"/>
      <c r="N2654" s="137"/>
      <c r="O2654" s="137"/>
      <c r="P2654" s="137"/>
      <c r="Q2654" s="137"/>
      <c r="R2654" s="137"/>
      <c r="S2654" s="137"/>
      <c r="T2654" s="137"/>
      <c r="U2654" s="137"/>
      <c r="V2654" s="137"/>
      <c r="W2654" s="137"/>
      <c r="X2654" s="137"/>
      <c r="Y2654" s="137"/>
      <c r="Z2654" s="137"/>
      <c r="AA2654" s="137"/>
      <c r="AB2654" s="137"/>
    </row>
    <row r="2655" s="139" customFormat="1" spans="1:28">
      <c r="A2655" s="137"/>
      <c r="B2655" s="137"/>
      <c r="C2655" s="137"/>
      <c r="D2655" s="137"/>
      <c r="E2655" s="137"/>
      <c r="F2655" s="137"/>
      <c r="G2655" s="137"/>
      <c r="H2655" s="137"/>
      <c r="I2655" s="137"/>
      <c r="J2655" s="137"/>
      <c r="K2655" s="137"/>
      <c r="L2655" s="137"/>
      <c r="M2655" s="137"/>
      <c r="N2655" s="137"/>
      <c r="O2655" s="137"/>
      <c r="P2655" s="137"/>
      <c r="Q2655" s="137"/>
      <c r="R2655" s="137"/>
      <c r="S2655" s="137"/>
      <c r="T2655" s="137"/>
      <c r="U2655" s="137"/>
      <c r="V2655" s="137"/>
      <c r="W2655" s="137"/>
      <c r="X2655" s="137"/>
      <c r="Y2655" s="137"/>
      <c r="Z2655" s="137"/>
      <c r="AA2655" s="137"/>
      <c r="AB2655" s="137"/>
    </row>
    <row r="2656" s="139" customFormat="1" spans="1:28">
      <c r="A2656" s="137"/>
      <c r="B2656" s="137"/>
      <c r="C2656" s="137"/>
      <c r="D2656" s="137"/>
      <c r="E2656" s="137"/>
      <c r="F2656" s="137"/>
      <c r="G2656" s="137"/>
      <c r="H2656" s="137"/>
      <c r="I2656" s="137"/>
      <c r="J2656" s="137"/>
      <c r="K2656" s="137"/>
      <c r="L2656" s="137"/>
      <c r="M2656" s="137"/>
      <c r="N2656" s="137"/>
      <c r="O2656" s="137"/>
      <c r="P2656" s="137"/>
      <c r="Q2656" s="137"/>
      <c r="R2656" s="137"/>
      <c r="S2656" s="137"/>
      <c r="T2656" s="137"/>
      <c r="U2656" s="137"/>
      <c r="V2656" s="137"/>
      <c r="W2656" s="137"/>
      <c r="X2656" s="137"/>
      <c r="Y2656" s="137"/>
      <c r="Z2656" s="137"/>
      <c r="AA2656" s="137"/>
      <c r="AB2656" s="137"/>
    </row>
    <row r="2657" s="139" customFormat="1" spans="1:28">
      <c r="A2657" s="137"/>
      <c r="B2657" s="137"/>
      <c r="C2657" s="137"/>
      <c r="D2657" s="137"/>
      <c r="E2657" s="137"/>
      <c r="F2657" s="137"/>
      <c r="G2657" s="137"/>
      <c r="H2657" s="137"/>
      <c r="I2657" s="137"/>
      <c r="J2657" s="137"/>
      <c r="K2657" s="137"/>
      <c r="L2657" s="137"/>
      <c r="M2657" s="137"/>
      <c r="N2657" s="137"/>
      <c r="O2657" s="137"/>
      <c r="P2657" s="137"/>
      <c r="Q2657" s="137"/>
      <c r="R2657" s="137"/>
      <c r="S2657" s="137"/>
      <c r="T2657" s="137"/>
      <c r="U2657" s="137"/>
      <c r="V2657" s="137"/>
      <c r="W2657" s="137"/>
      <c r="X2657" s="137"/>
      <c r="Y2657" s="137"/>
      <c r="Z2657" s="137"/>
      <c r="AA2657" s="137"/>
      <c r="AB2657" s="137"/>
    </row>
    <row r="2658" s="139" customFormat="1" spans="1:28">
      <c r="A2658" s="137"/>
      <c r="B2658" s="137"/>
      <c r="C2658" s="137"/>
      <c r="D2658" s="137"/>
      <c r="E2658" s="137"/>
      <c r="F2658" s="137"/>
      <c r="G2658" s="137"/>
      <c r="H2658" s="137"/>
      <c r="I2658" s="137"/>
      <c r="J2658" s="137"/>
      <c r="K2658" s="137"/>
      <c r="L2658" s="137"/>
      <c r="M2658" s="137"/>
      <c r="N2658" s="137"/>
      <c r="O2658" s="137"/>
      <c r="P2658" s="137"/>
      <c r="Q2658" s="137"/>
      <c r="R2658" s="137"/>
      <c r="S2658" s="137"/>
      <c r="T2658" s="137"/>
      <c r="U2658" s="137"/>
      <c r="V2658" s="137"/>
      <c r="W2658" s="137"/>
      <c r="X2658" s="137"/>
      <c r="Y2658" s="137"/>
      <c r="Z2658" s="137"/>
      <c r="AA2658" s="137"/>
      <c r="AB2658" s="137"/>
    </row>
    <row r="2659" s="139" customFormat="1" spans="1:28">
      <c r="A2659" s="137"/>
      <c r="B2659" s="137"/>
      <c r="C2659" s="137"/>
      <c r="D2659" s="137"/>
      <c r="E2659" s="137"/>
      <c r="F2659" s="137"/>
      <c r="G2659" s="137"/>
      <c r="H2659" s="137"/>
      <c r="I2659" s="137"/>
      <c r="J2659" s="137"/>
      <c r="K2659" s="137"/>
      <c r="L2659" s="137"/>
      <c r="M2659" s="137"/>
      <c r="N2659" s="137"/>
      <c r="O2659" s="137"/>
      <c r="P2659" s="137"/>
      <c r="Q2659" s="137"/>
      <c r="R2659" s="137"/>
      <c r="S2659" s="137"/>
      <c r="T2659" s="137"/>
      <c r="U2659" s="137"/>
      <c r="V2659" s="137"/>
      <c r="W2659" s="137"/>
      <c r="X2659" s="137"/>
      <c r="Y2659" s="137"/>
      <c r="Z2659" s="137"/>
      <c r="AA2659" s="137"/>
      <c r="AB2659" s="137"/>
    </row>
    <row r="2660" s="139" customFormat="1" spans="1:28">
      <c r="A2660" s="137"/>
      <c r="B2660" s="137"/>
      <c r="C2660" s="137"/>
      <c r="D2660" s="137"/>
      <c r="E2660" s="137"/>
      <c r="F2660" s="137"/>
      <c r="G2660" s="137"/>
      <c r="H2660" s="137"/>
      <c r="I2660" s="137"/>
      <c r="J2660" s="137"/>
      <c r="K2660" s="137"/>
      <c r="L2660" s="137"/>
      <c r="M2660" s="137"/>
      <c r="N2660" s="137"/>
      <c r="O2660" s="137"/>
      <c r="P2660" s="137"/>
      <c r="Q2660" s="137"/>
      <c r="R2660" s="137"/>
      <c r="S2660" s="137"/>
      <c r="T2660" s="137"/>
      <c r="U2660" s="137"/>
      <c r="V2660" s="137"/>
      <c r="W2660" s="137"/>
      <c r="X2660" s="137"/>
      <c r="Y2660" s="137"/>
      <c r="Z2660" s="137"/>
      <c r="AA2660" s="137"/>
      <c r="AB2660" s="137"/>
    </row>
    <row r="2661" s="139" customFormat="1" spans="1:28">
      <c r="A2661" s="137"/>
      <c r="B2661" s="137"/>
      <c r="C2661" s="137"/>
      <c r="D2661" s="137"/>
      <c r="E2661" s="137"/>
      <c r="F2661" s="137"/>
      <c r="G2661" s="137"/>
      <c r="H2661" s="137"/>
      <c r="I2661" s="137"/>
      <c r="J2661" s="137"/>
      <c r="K2661" s="137"/>
      <c r="L2661" s="137"/>
      <c r="M2661" s="137"/>
      <c r="N2661" s="137"/>
      <c r="O2661" s="137"/>
      <c r="P2661" s="137"/>
      <c r="Q2661" s="137"/>
      <c r="R2661" s="137"/>
      <c r="S2661" s="137"/>
      <c r="T2661" s="137"/>
      <c r="U2661" s="137"/>
      <c r="V2661" s="137"/>
      <c r="W2661" s="137"/>
      <c r="X2661" s="137"/>
      <c r="Y2661" s="137"/>
      <c r="Z2661" s="137"/>
      <c r="AA2661" s="137"/>
      <c r="AB2661" s="137"/>
    </row>
    <row r="2662" s="139" customFormat="1" spans="1:28">
      <c r="A2662" s="137"/>
      <c r="B2662" s="137"/>
      <c r="C2662" s="137"/>
      <c r="D2662" s="137"/>
      <c r="E2662" s="137"/>
      <c r="F2662" s="137"/>
      <c r="G2662" s="137"/>
      <c r="H2662" s="137"/>
      <c r="I2662" s="137"/>
      <c r="J2662" s="137"/>
      <c r="K2662" s="137"/>
      <c r="L2662" s="137"/>
      <c r="M2662" s="137"/>
      <c r="N2662" s="137"/>
      <c r="O2662" s="137"/>
      <c r="P2662" s="137"/>
      <c r="Q2662" s="137"/>
      <c r="R2662" s="137"/>
      <c r="S2662" s="137"/>
      <c r="T2662" s="137"/>
      <c r="U2662" s="137"/>
      <c r="V2662" s="137"/>
      <c r="W2662" s="137"/>
      <c r="X2662" s="137"/>
      <c r="Y2662" s="137"/>
      <c r="Z2662" s="137"/>
      <c r="AA2662" s="137"/>
      <c r="AB2662" s="137"/>
    </row>
    <row r="2663" s="139" customFormat="1" spans="1:28">
      <c r="A2663" s="137"/>
      <c r="B2663" s="137"/>
      <c r="C2663" s="137"/>
      <c r="D2663" s="137"/>
      <c r="E2663" s="137"/>
      <c r="F2663" s="137"/>
      <c r="G2663" s="137"/>
      <c r="H2663" s="137"/>
      <c r="I2663" s="137"/>
      <c r="J2663" s="137"/>
      <c r="K2663" s="137"/>
      <c r="L2663" s="137"/>
      <c r="M2663" s="137"/>
      <c r="N2663" s="137"/>
      <c r="O2663" s="137"/>
      <c r="P2663" s="137"/>
      <c r="Q2663" s="137"/>
      <c r="R2663" s="137"/>
      <c r="S2663" s="137"/>
      <c r="T2663" s="137"/>
      <c r="U2663" s="137"/>
      <c r="V2663" s="137"/>
      <c r="W2663" s="137"/>
      <c r="X2663" s="137"/>
      <c r="Y2663" s="137"/>
      <c r="Z2663" s="137"/>
      <c r="AA2663" s="137"/>
      <c r="AB2663" s="137"/>
    </row>
    <row r="2664" s="139" customFormat="1" spans="1:28">
      <c r="A2664" s="137"/>
      <c r="B2664" s="137"/>
      <c r="C2664" s="137"/>
      <c r="D2664" s="137"/>
      <c r="E2664" s="137"/>
      <c r="F2664" s="137"/>
      <c r="G2664" s="137"/>
      <c r="H2664" s="137"/>
      <c r="I2664" s="137"/>
      <c r="J2664" s="137"/>
      <c r="K2664" s="137"/>
      <c r="L2664" s="137"/>
      <c r="M2664" s="137"/>
      <c r="N2664" s="137"/>
      <c r="O2664" s="137"/>
      <c r="P2664" s="137"/>
      <c r="Q2664" s="137"/>
      <c r="R2664" s="137"/>
      <c r="S2664" s="137"/>
      <c r="T2664" s="137"/>
      <c r="U2664" s="137"/>
      <c r="V2664" s="137"/>
      <c r="W2664" s="137"/>
      <c r="X2664" s="137"/>
      <c r="Y2664" s="137"/>
      <c r="Z2664" s="137"/>
      <c r="AA2664" s="137"/>
      <c r="AB2664" s="137"/>
    </row>
    <row r="2665" s="139" customFormat="1" spans="1:28">
      <c r="A2665" s="137"/>
      <c r="B2665" s="137"/>
      <c r="C2665" s="137"/>
      <c r="D2665" s="137"/>
      <c r="E2665" s="137"/>
      <c r="F2665" s="137"/>
      <c r="G2665" s="137"/>
      <c r="H2665" s="137"/>
      <c r="I2665" s="137"/>
      <c r="J2665" s="137"/>
      <c r="K2665" s="137"/>
      <c r="L2665" s="137"/>
      <c r="M2665" s="137"/>
      <c r="N2665" s="137"/>
      <c r="O2665" s="137"/>
      <c r="P2665" s="137"/>
      <c r="Q2665" s="137"/>
      <c r="R2665" s="137"/>
      <c r="S2665" s="137"/>
      <c r="T2665" s="137"/>
      <c r="U2665" s="137"/>
      <c r="V2665" s="137"/>
      <c r="W2665" s="137"/>
      <c r="X2665" s="137"/>
      <c r="Y2665" s="137"/>
      <c r="Z2665" s="137"/>
      <c r="AA2665" s="137"/>
      <c r="AB2665" s="137"/>
    </row>
    <row r="2666" s="139" customFormat="1" spans="1:28">
      <c r="A2666" s="137"/>
      <c r="B2666" s="137"/>
      <c r="C2666" s="137"/>
      <c r="D2666" s="137"/>
      <c r="E2666" s="137"/>
      <c r="F2666" s="137"/>
      <c r="G2666" s="137"/>
      <c r="H2666" s="137"/>
      <c r="I2666" s="137"/>
      <c r="J2666" s="137"/>
      <c r="K2666" s="137"/>
      <c r="L2666" s="137"/>
      <c r="M2666" s="137"/>
      <c r="N2666" s="137"/>
      <c r="O2666" s="137"/>
      <c r="P2666" s="137"/>
      <c r="Q2666" s="137"/>
      <c r="R2666" s="137"/>
      <c r="S2666" s="137"/>
      <c r="T2666" s="137"/>
      <c r="U2666" s="137"/>
      <c r="V2666" s="137"/>
      <c r="W2666" s="137"/>
      <c r="X2666" s="137"/>
      <c r="Y2666" s="137"/>
      <c r="Z2666" s="137"/>
      <c r="AA2666" s="137"/>
      <c r="AB2666" s="137"/>
    </row>
    <row r="2667" s="139" customFormat="1" spans="1:28">
      <c r="A2667" s="137"/>
      <c r="B2667" s="137"/>
      <c r="C2667" s="137"/>
      <c r="D2667" s="137"/>
      <c r="E2667" s="137"/>
      <c r="F2667" s="137"/>
      <c r="G2667" s="137"/>
      <c r="H2667" s="137"/>
      <c r="I2667" s="137"/>
      <c r="J2667" s="137"/>
      <c r="K2667" s="137"/>
      <c r="L2667" s="137"/>
      <c r="M2667" s="137"/>
      <c r="N2667" s="137"/>
      <c r="O2667" s="137"/>
      <c r="P2667" s="137"/>
      <c r="Q2667" s="137"/>
      <c r="R2667" s="137"/>
      <c r="S2667" s="137"/>
      <c r="T2667" s="137"/>
      <c r="U2667" s="137"/>
      <c r="V2667" s="137"/>
      <c r="W2667" s="137"/>
      <c r="X2667" s="137"/>
      <c r="Y2667" s="137"/>
      <c r="Z2667" s="137"/>
      <c r="AA2667" s="137"/>
      <c r="AB2667" s="137"/>
    </row>
    <row r="2668" s="139" customFormat="1" spans="1:28">
      <c r="A2668" s="137"/>
      <c r="B2668" s="137"/>
      <c r="C2668" s="137"/>
      <c r="D2668" s="137"/>
      <c r="E2668" s="137"/>
      <c r="F2668" s="137"/>
      <c r="G2668" s="137"/>
      <c r="H2668" s="137"/>
      <c r="I2668" s="137"/>
      <c r="J2668" s="137"/>
      <c r="K2668" s="137"/>
      <c r="L2668" s="137"/>
      <c r="M2668" s="137"/>
      <c r="N2668" s="137"/>
      <c r="O2668" s="137"/>
      <c r="P2668" s="137"/>
      <c r="Q2668" s="137"/>
      <c r="R2668" s="137"/>
      <c r="S2668" s="137"/>
      <c r="T2668" s="137"/>
      <c r="U2668" s="137"/>
      <c r="V2668" s="137"/>
      <c r="W2668" s="137"/>
      <c r="X2668" s="137"/>
      <c r="Y2668" s="137"/>
      <c r="Z2668" s="137"/>
      <c r="AA2668" s="137"/>
      <c r="AB2668" s="137"/>
    </row>
    <row r="2669" s="139" customFormat="1" spans="1:28">
      <c r="A2669" s="137"/>
      <c r="B2669" s="137"/>
      <c r="C2669" s="137"/>
      <c r="D2669" s="137"/>
      <c r="E2669" s="137"/>
      <c r="F2669" s="137"/>
      <c r="G2669" s="137"/>
      <c r="H2669" s="137"/>
      <c r="I2669" s="137"/>
      <c r="J2669" s="137"/>
      <c r="K2669" s="137"/>
      <c r="L2669" s="137"/>
      <c r="M2669" s="137"/>
      <c r="N2669" s="137"/>
      <c r="O2669" s="137"/>
      <c r="P2669" s="137"/>
      <c r="Q2669" s="137"/>
      <c r="R2669" s="137"/>
      <c r="S2669" s="137"/>
      <c r="T2669" s="137"/>
      <c r="U2669" s="137"/>
      <c r="V2669" s="137"/>
      <c r="W2669" s="137"/>
      <c r="X2669" s="137"/>
      <c r="Y2669" s="137"/>
      <c r="Z2669" s="137"/>
      <c r="AA2669" s="137"/>
      <c r="AB2669" s="137"/>
    </row>
    <row r="2670" s="139" customFormat="1" spans="1:28">
      <c r="A2670" s="137"/>
      <c r="B2670" s="137"/>
      <c r="C2670" s="137"/>
      <c r="D2670" s="137"/>
      <c r="E2670" s="137"/>
      <c r="F2670" s="137"/>
      <c r="G2670" s="137"/>
      <c r="H2670" s="137"/>
      <c r="I2670" s="137"/>
      <c r="J2670" s="137"/>
      <c r="K2670" s="137"/>
      <c r="L2670" s="137"/>
      <c r="M2670" s="137"/>
      <c r="N2670" s="137"/>
      <c r="O2670" s="137"/>
      <c r="P2670" s="137"/>
      <c r="Q2670" s="137"/>
      <c r="R2670" s="137"/>
      <c r="S2670" s="137"/>
      <c r="T2670" s="137"/>
      <c r="U2670" s="137"/>
      <c r="V2670" s="137"/>
      <c r="W2670" s="137"/>
      <c r="X2670" s="137"/>
      <c r="Y2670" s="137"/>
      <c r="Z2670" s="137"/>
      <c r="AA2670" s="137"/>
      <c r="AB2670" s="137"/>
    </row>
    <row r="2671" s="139" customFormat="1" spans="1:28">
      <c r="A2671" s="137"/>
      <c r="B2671" s="137"/>
      <c r="C2671" s="137"/>
      <c r="D2671" s="137"/>
      <c r="E2671" s="137"/>
      <c r="F2671" s="137"/>
      <c r="G2671" s="137"/>
      <c r="H2671" s="137"/>
      <c r="I2671" s="137"/>
      <c r="J2671" s="137"/>
      <c r="K2671" s="137"/>
      <c r="L2671" s="137"/>
      <c r="M2671" s="137"/>
      <c r="N2671" s="137"/>
      <c r="O2671" s="137"/>
      <c r="P2671" s="137"/>
      <c r="Q2671" s="137"/>
      <c r="R2671" s="137"/>
      <c r="S2671" s="137"/>
      <c r="T2671" s="137"/>
      <c r="U2671" s="137"/>
      <c r="V2671" s="137"/>
      <c r="W2671" s="137"/>
      <c r="X2671" s="137"/>
      <c r="Y2671" s="137"/>
      <c r="Z2671" s="137"/>
      <c r="AA2671" s="137"/>
      <c r="AB2671" s="137"/>
    </row>
    <row r="2672" s="139" customFormat="1" spans="1:28">
      <c r="A2672" s="137"/>
      <c r="B2672" s="137"/>
      <c r="C2672" s="137"/>
      <c r="D2672" s="137"/>
      <c r="E2672" s="137"/>
      <c r="F2672" s="137"/>
      <c r="G2672" s="137"/>
      <c r="H2672" s="137"/>
      <c r="I2672" s="137"/>
      <c r="J2672" s="137"/>
      <c r="K2672" s="137"/>
      <c r="L2672" s="137"/>
      <c r="M2672" s="137"/>
      <c r="N2672" s="137"/>
      <c r="O2672" s="137"/>
      <c r="P2672" s="137"/>
      <c r="Q2672" s="137"/>
      <c r="R2672" s="137"/>
      <c r="S2672" s="137"/>
      <c r="T2672" s="137"/>
      <c r="U2672" s="137"/>
      <c r="V2672" s="137"/>
      <c r="W2672" s="137"/>
      <c r="X2672" s="137"/>
      <c r="Y2672" s="137"/>
      <c r="Z2672" s="137"/>
      <c r="AA2672" s="137"/>
      <c r="AB2672" s="137"/>
    </row>
    <row r="2673" s="139" customFormat="1" spans="1:28">
      <c r="A2673" s="137"/>
      <c r="B2673" s="137"/>
      <c r="C2673" s="137"/>
      <c r="D2673" s="137"/>
      <c r="E2673" s="137"/>
      <c r="F2673" s="137"/>
      <c r="G2673" s="137"/>
      <c r="H2673" s="137"/>
      <c r="I2673" s="137"/>
      <c r="J2673" s="137"/>
      <c r="K2673" s="137"/>
      <c r="L2673" s="137"/>
      <c r="M2673" s="137"/>
      <c r="N2673" s="137"/>
      <c r="O2673" s="137"/>
      <c r="P2673" s="137"/>
      <c r="Q2673" s="137"/>
      <c r="R2673" s="137"/>
      <c r="S2673" s="137"/>
      <c r="T2673" s="137"/>
      <c r="U2673" s="137"/>
      <c r="V2673" s="137"/>
      <c r="W2673" s="137"/>
      <c r="X2673" s="137"/>
      <c r="Y2673" s="137"/>
      <c r="Z2673" s="137"/>
      <c r="AA2673" s="137"/>
      <c r="AB2673" s="137"/>
    </row>
    <row r="2674" s="139" customFormat="1" spans="1:28">
      <c r="A2674" s="137"/>
      <c r="B2674" s="137"/>
      <c r="C2674" s="137"/>
      <c r="D2674" s="137"/>
      <c r="E2674" s="137"/>
      <c r="F2674" s="137"/>
      <c r="G2674" s="137"/>
      <c r="H2674" s="137"/>
      <c r="I2674" s="137"/>
      <c r="J2674" s="137"/>
      <c r="K2674" s="137"/>
      <c r="L2674" s="137"/>
      <c r="M2674" s="137"/>
      <c r="N2674" s="137"/>
      <c r="O2674" s="137"/>
      <c r="P2674" s="137"/>
      <c r="Q2674" s="137"/>
      <c r="R2674" s="137"/>
      <c r="S2674" s="137"/>
      <c r="T2674" s="137"/>
      <c r="U2674" s="137"/>
      <c r="V2674" s="137"/>
      <c r="W2674" s="137"/>
      <c r="X2674" s="137"/>
      <c r="Y2674" s="137"/>
      <c r="Z2674" s="137"/>
      <c r="AA2674" s="137"/>
      <c r="AB2674" s="137"/>
    </row>
    <row r="2675" s="139" customFormat="1" spans="1:28">
      <c r="A2675" s="137"/>
      <c r="B2675" s="137"/>
      <c r="C2675" s="137"/>
      <c r="D2675" s="137"/>
      <c r="E2675" s="137"/>
      <c r="F2675" s="137"/>
      <c r="G2675" s="137"/>
      <c r="H2675" s="137"/>
      <c r="I2675" s="137"/>
      <c r="J2675" s="137"/>
      <c r="K2675" s="137"/>
      <c r="L2675" s="137"/>
      <c r="M2675" s="137"/>
      <c r="N2675" s="137"/>
      <c r="O2675" s="137"/>
      <c r="P2675" s="137"/>
      <c r="Q2675" s="137"/>
      <c r="R2675" s="137"/>
      <c r="S2675" s="137"/>
      <c r="T2675" s="137"/>
      <c r="U2675" s="137"/>
      <c r="V2675" s="137"/>
      <c r="W2675" s="137"/>
      <c r="X2675" s="137"/>
      <c r="Y2675" s="137"/>
      <c r="Z2675" s="137"/>
      <c r="AA2675" s="137"/>
      <c r="AB2675" s="137"/>
    </row>
    <row r="2676" s="139" customFormat="1" spans="1:28">
      <c r="A2676" s="137"/>
      <c r="B2676" s="137"/>
      <c r="C2676" s="137"/>
      <c r="D2676" s="137"/>
      <c r="E2676" s="137"/>
      <c r="F2676" s="137"/>
      <c r="G2676" s="137"/>
      <c r="H2676" s="137"/>
      <c r="I2676" s="137"/>
      <c r="J2676" s="137"/>
      <c r="K2676" s="137"/>
      <c r="L2676" s="137"/>
      <c r="M2676" s="137"/>
      <c r="N2676" s="137"/>
      <c r="O2676" s="137"/>
      <c r="P2676" s="137"/>
      <c r="Q2676" s="137"/>
      <c r="R2676" s="137"/>
      <c r="S2676" s="137"/>
      <c r="T2676" s="137"/>
      <c r="U2676" s="137"/>
      <c r="V2676" s="137"/>
      <c r="W2676" s="137"/>
      <c r="X2676" s="137"/>
      <c r="Y2676" s="137"/>
      <c r="Z2676" s="137"/>
      <c r="AA2676" s="137"/>
      <c r="AB2676" s="137"/>
    </row>
    <row r="2677" s="139" customFormat="1" spans="1:28">
      <c r="A2677" s="137"/>
      <c r="B2677" s="137"/>
      <c r="C2677" s="137"/>
      <c r="D2677" s="137"/>
      <c r="E2677" s="137"/>
      <c r="F2677" s="137"/>
      <c r="G2677" s="137"/>
      <c r="H2677" s="137"/>
      <c r="I2677" s="137"/>
      <c r="J2677" s="137"/>
      <c r="K2677" s="137"/>
      <c r="L2677" s="137"/>
      <c r="M2677" s="137"/>
      <c r="N2677" s="137"/>
      <c r="O2677" s="137"/>
      <c r="P2677" s="137"/>
      <c r="Q2677" s="137"/>
      <c r="R2677" s="137"/>
      <c r="S2677" s="137"/>
      <c r="T2677" s="137"/>
      <c r="U2677" s="137"/>
      <c r="V2677" s="137"/>
      <c r="W2677" s="137"/>
      <c r="X2677" s="137"/>
      <c r="Y2677" s="137"/>
      <c r="Z2677" s="137"/>
      <c r="AA2677" s="137"/>
      <c r="AB2677" s="137"/>
    </row>
    <row r="2678" s="139" customFormat="1" spans="1:28">
      <c r="A2678" s="137"/>
      <c r="B2678" s="137"/>
      <c r="C2678" s="137"/>
      <c r="D2678" s="137"/>
      <c r="E2678" s="137"/>
      <c r="F2678" s="137"/>
      <c r="G2678" s="137"/>
      <c r="H2678" s="137"/>
      <c r="I2678" s="137"/>
      <c r="J2678" s="137"/>
      <c r="K2678" s="137"/>
      <c r="L2678" s="137"/>
      <c r="M2678" s="137"/>
      <c r="N2678" s="137"/>
      <c r="O2678" s="137"/>
      <c r="P2678" s="137"/>
      <c r="Q2678" s="137"/>
      <c r="R2678" s="137"/>
      <c r="S2678" s="137"/>
      <c r="T2678" s="137"/>
      <c r="U2678" s="137"/>
      <c r="V2678" s="137"/>
      <c r="W2678" s="137"/>
      <c r="X2678" s="137"/>
      <c r="Y2678" s="137"/>
      <c r="Z2678" s="137"/>
      <c r="AA2678" s="137"/>
      <c r="AB2678" s="137"/>
    </row>
    <row r="2679" s="139" customFormat="1" spans="1:28">
      <c r="A2679" s="137"/>
      <c r="B2679" s="137"/>
      <c r="C2679" s="137"/>
      <c r="D2679" s="137"/>
      <c r="E2679" s="137"/>
      <c r="F2679" s="137"/>
      <c r="G2679" s="137"/>
      <c r="H2679" s="137"/>
      <c r="I2679" s="137"/>
      <c r="J2679" s="137"/>
      <c r="K2679" s="137"/>
      <c r="L2679" s="137"/>
      <c r="M2679" s="137"/>
      <c r="N2679" s="137"/>
      <c r="O2679" s="137"/>
      <c r="P2679" s="137"/>
      <c r="Q2679" s="137"/>
      <c r="R2679" s="137"/>
      <c r="S2679" s="137"/>
      <c r="T2679" s="137"/>
      <c r="U2679" s="137"/>
      <c r="V2679" s="137"/>
      <c r="W2679" s="137"/>
      <c r="X2679" s="137"/>
      <c r="Y2679" s="137"/>
      <c r="Z2679" s="137"/>
      <c r="AA2679" s="137"/>
      <c r="AB2679" s="137"/>
    </row>
    <row r="2680" s="139" customFormat="1" spans="1:28">
      <c r="A2680" s="137"/>
      <c r="B2680" s="137"/>
      <c r="C2680" s="137"/>
      <c r="D2680" s="137"/>
      <c r="E2680" s="137"/>
      <c r="F2680" s="137"/>
      <c r="G2680" s="137"/>
      <c r="H2680" s="137"/>
      <c r="I2680" s="137"/>
      <c r="J2680" s="137"/>
      <c r="K2680" s="137"/>
      <c r="L2680" s="137"/>
      <c r="M2680" s="137"/>
      <c r="N2680" s="137"/>
      <c r="O2680" s="137"/>
      <c r="P2680" s="137"/>
      <c r="Q2680" s="137"/>
      <c r="R2680" s="137"/>
      <c r="S2680" s="137"/>
      <c r="T2680" s="137"/>
      <c r="U2680" s="137"/>
      <c r="V2680" s="137"/>
      <c r="W2680" s="137"/>
      <c r="X2680" s="137"/>
      <c r="Y2680" s="137"/>
      <c r="Z2680" s="137"/>
      <c r="AA2680" s="137"/>
      <c r="AB2680" s="137"/>
    </row>
    <row r="2681" s="139" customFormat="1" spans="1:28">
      <c r="A2681" s="137"/>
      <c r="B2681" s="137"/>
      <c r="C2681" s="137"/>
      <c r="D2681" s="137"/>
      <c r="E2681" s="137"/>
      <c r="F2681" s="137"/>
      <c r="G2681" s="137"/>
      <c r="H2681" s="137"/>
      <c r="I2681" s="137"/>
      <c r="J2681" s="137"/>
      <c r="K2681" s="137"/>
      <c r="L2681" s="137"/>
      <c r="M2681" s="137"/>
      <c r="N2681" s="137"/>
      <c r="O2681" s="137"/>
      <c r="P2681" s="137"/>
      <c r="Q2681" s="137"/>
      <c r="R2681" s="137"/>
      <c r="S2681" s="137"/>
      <c r="T2681" s="137"/>
      <c r="U2681" s="137"/>
      <c r="V2681" s="137"/>
      <c r="W2681" s="137"/>
      <c r="X2681" s="137"/>
      <c r="Y2681" s="137"/>
      <c r="Z2681" s="137"/>
      <c r="AA2681" s="137"/>
      <c r="AB2681" s="137"/>
    </row>
    <row r="2682" s="139" customFormat="1" spans="1:28">
      <c r="A2682" s="137"/>
      <c r="B2682" s="137"/>
      <c r="C2682" s="137"/>
      <c r="D2682" s="137"/>
      <c r="E2682" s="137"/>
      <c r="F2682" s="137"/>
      <c r="G2682" s="137"/>
      <c r="H2682" s="137"/>
      <c r="I2682" s="137"/>
      <c r="J2682" s="137"/>
      <c r="K2682" s="137"/>
      <c r="L2682" s="137"/>
      <c r="M2682" s="137"/>
      <c r="N2682" s="137"/>
      <c r="O2682" s="137"/>
      <c r="P2682" s="137"/>
      <c r="Q2682" s="137"/>
      <c r="R2682" s="137"/>
      <c r="S2682" s="137"/>
      <c r="T2682" s="137"/>
      <c r="U2682" s="137"/>
      <c r="V2682" s="137"/>
      <c r="W2682" s="137"/>
      <c r="X2682" s="137"/>
      <c r="Y2682" s="137"/>
      <c r="Z2682" s="137"/>
      <c r="AA2682" s="137"/>
      <c r="AB2682" s="137"/>
    </row>
    <row r="2683" s="139" customFormat="1" spans="1:28">
      <c r="A2683" s="137"/>
      <c r="B2683" s="137"/>
      <c r="C2683" s="137"/>
      <c r="D2683" s="137"/>
      <c r="E2683" s="137"/>
      <c r="F2683" s="137"/>
      <c r="G2683" s="137"/>
      <c r="H2683" s="137"/>
      <c r="I2683" s="137"/>
      <c r="J2683" s="137"/>
      <c r="K2683" s="137"/>
      <c r="L2683" s="137"/>
      <c r="M2683" s="137"/>
      <c r="N2683" s="137"/>
      <c r="O2683" s="137"/>
      <c r="P2683" s="137"/>
      <c r="Q2683" s="137"/>
      <c r="R2683" s="137"/>
      <c r="S2683" s="137"/>
      <c r="T2683" s="137"/>
      <c r="U2683" s="137"/>
      <c r="V2683" s="137"/>
      <c r="W2683" s="137"/>
      <c r="X2683" s="137"/>
      <c r="Y2683" s="137"/>
      <c r="Z2683" s="137"/>
      <c r="AA2683" s="137"/>
      <c r="AB2683" s="137"/>
    </row>
    <row r="2684" s="139" customFormat="1" spans="1:28">
      <c r="A2684" s="137"/>
      <c r="B2684" s="137"/>
      <c r="C2684" s="137"/>
      <c r="D2684" s="137"/>
      <c r="E2684" s="137"/>
      <c r="F2684" s="137"/>
      <c r="G2684" s="137"/>
      <c r="H2684" s="137"/>
      <c r="I2684" s="137"/>
      <c r="J2684" s="137"/>
      <c r="K2684" s="137"/>
      <c r="L2684" s="137"/>
      <c r="M2684" s="137"/>
      <c r="N2684" s="137"/>
      <c r="O2684" s="137"/>
      <c r="P2684" s="137"/>
      <c r="Q2684" s="137"/>
      <c r="R2684" s="137"/>
      <c r="S2684" s="137"/>
      <c r="T2684" s="137"/>
      <c r="U2684" s="137"/>
      <c r="V2684" s="137"/>
      <c r="W2684" s="137"/>
      <c r="X2684" s="137"/>
      <c r="Y2684" s="137"/>
      <c r="Z2684" s="137"/>
      <c r="AA2684" s="137"/>
      <c r="AB2684" s="137"/>
    </row>
    <row r="2685" s="139" customFormat="1" spans="1:28">
      <c r="A2685" s="137"/>
      <c r="B2685" s="137"/>
      <c r="C2685" s="137"/>
      <c r="D2685" s="137"/>
      <c r="E2685" s="137"/>
      <c r="F2685" s="137"/>
      <c r="G2685" s="137"/>
      <c r="H2685" s="137"/>
      <c r="I2685" s="137"/>
      <c r="J2685" s="137"/>
      <c r="K2685" s="137"/>
      <c r="L2685" s="137"/>
      <c r="M2685" s="137"/>
      <c r="N2685" s="137"/>
      <c r="O2685" s="137"/>
      <c r="P2685" s="137"/>
      <c r="Q2685" s="137"/>
      <c r="R2685" s="137"/>
      <c r="S2685" s="137"/>
      <c r="T2685" s="137"/>
      <c r="U2685" s="137"/>
      <c r="V2685" s="137"/>
      <c r="W2685" s="137"/>
      <c r="X2685" s="137"/>
      <c r="Y2685" s="137"/>
      <c r="Z2685" s="137"/>
      <c r="AA2685" s="137"/>
      <c r="AB2685" s="137"/>
    </row>
    <row r="2686" s="139" customFormat="1" spans="1:28">
      <c r="A2686" s="137"/>
      <c r="B2686" s="137"/>
      <c r="C2686" s="137"/>
      <c r="D2686" s="137"/>
      <c r="E2686" s="137"/>
      <c r="F2686" s="137"/>
      <c r="G2686" s="137"/>
      <c r="H2686" s="137"/>
      <c r="I2686" s="137"/>
      <c r="J2686" s="137"/>
      <c r="K2686" s="137"/>
      <c r="L2686" s="137"/>
      <c r="M2686" s="137"/>
      <c r="N2686" s="137"/>
      <c r="O2686" s="137"/>
      <c r="P2686" s="137"/>
      <c r="Q2686" s="137"/>
      <c r="R2686" s="137"/>
      <c r="S2686" s="137"/>
      <c r="T2686" s="137"/>
      <c r="U2686" s="137"/>
      <c r="V2686" s="137"/>
      <c r="W2686" s="137"/>
      <c r="X2686" s="137"/>
      <c r="Y2686" s="137"/>
      <c r="Z2686" s="137"/>
      <c r="AA2686" s="137"/>
      <c r="AB2686" s="137"/>
    </row>
    <row r="2687" s="139" customFormat="1" spans="1:28">
      <c r="A2687" s="137"/>
      <c r="B2687" s="137"/>
      <c r="C2687" s="137"/>
      <c r="D2687" s="137"/>
      <c r="E2687" s="137"/>
      <c r="F2687" s="137"/>
      <c r="G2687" s="137"/>
      <c r="H2687" s="137"/>
      <c r="I2687" s="137"/>
      <c r="J2687" s="137"/>
      <c r="K2687" s="137"/>
      <c r="L2687" s="137"/>
      <c r="M2687" s="137"/>
      <c r="N2687" s="137"/>
      <c r="O2687" s="137"/>
      <c r="P2687" s="137"/>
      <c r="Q2687" s="137"/>
      <c r="R2687" s="137"/>
      <c r="S2687" s="137"/>
      <c r="T2687" s="137"/>
      <c r="U2687" s="137"/>
      <c r="V2687" s="137"/>
      <c r="W2687" s="137"/>
      <c r="X2687" s="137"/>
      <c r="Y2687" s="137"/>
      <c r="Z2687" s="137"/>
      <c r="AA2687" s="137"/>
      <c r="AB2687" s="137"/>
    </row>
    <row r="2688" s="139" customFormat="1" spans="1:28">
      <c r="A2688" s="137"/>
      <c r="B2688" s="137"/>
      <c r="C2688" s="137"/>
      <c r="D2688" s="137"/>
      <c r="E2688" s="137"/>
      <c r="F2688" s="137"/>
      <c r="G2688" s="137"/>
      <c r="H2688" s="137"/>
      <c r="I2688" s="137"/>
      <c r="J2688" s="137"/>
      <c r="K2688" s="137"/>
      <c r="L2688" s="137"/>
      <c r="M2688" s="137"/>
      <c r="N2688" s="137"/>
      <c r="O2688" s="137"/>
      <c r="P2688" s="137"/>
      <c r="Q2688" s="137"/>
      <c r="R2688" s="137"/>
      <c r="S2688" s="137"/>
      <c r="T2688" s="137"/>
      <c r="U2688" s="137"/>
      <c r="V2688" s="137"/>
      <c r="W2688" s="137"/>
      <c r="X2688" s="137"/>
      <c r="Y2688" s="137"/>
      <c r="Z2688" s="137"/>
      <c r="AA2688" s="137"/>
      <c r="AB2688" s="137"/>
    </row>
    <row r="2689" s="139" customFormat="1" spans="1:28">
      <c r="A2689" s="137"/>
      <c r="B2689" s="137"/>
      <c r="C2689" s="137"/>
      <c r="D2689" s="137"/>
      <c r="E2689" s="137"/>
      <c r="F2689" s="137"/>
      <c r="G2689" s="137"/>
      <c r="H2689" s="137"/>
      <c r="I2689" s="137"/>
      <c r="J2689" s="137"/>
      <c r="K2689" s="137"/>
      <c r="L2689" s="137"/>
      <c r="M2689" s="137"/>
      <c r="N2689" s="137"/>
      <c r="O2689" s="137"/>
      <c r="P2689" s="137"/>
      <c r="Q2689" s="137"/>
      <c r="R2689" s="137"/>
      <c r="S2689" s="137"/>
      <c r="T2689" s="137"/>
      <c r="U2689" s="137"/>
      <c r="V2689" s="137"/>
      <c r="W2689" s="137"/>
      <c r="X2689" s="137"/>
      <c r="Y2689" s="137"/>
      <c r="Z2689" s="137"/>
      <c r="AA2689" s="137"/>
      <c r="AB2689" s="137"/>
    </row>
    <row r="2690" s="139" customFormat="1" spans="1:28">
      <c r="A2690" s="137"/>
      <c r="B2690" s="137"/>
      <c r="C2690" s="137"/>
      <c r="D2690" s="137"/>
      <c r="E2690" s="137"/>
      <c r="F2690" s="137"/>
      <c r="G2690" s="137"/>
      <c r="H2690" s="137"/>
      <c r="I2690" s="137"/>
      <c r="J2690" s="137"/>
      <c r="K2690" s="137"/>
      <c r="L2690" s="137"/>
      <c r="M2690" s="137"/>
      <c r="N2690" s="137"/>
      <c r="O2690" s="137"/>
      <c r="P2690" s="137"/>
      <c r="Q2690" s="137"/>
      <c r="R2690" s="137"/>
      <c r="S2690" s="137"/>
      <c r="T2690" s="137"/>
      <c r="U2690" s="137"/>
      <c r="V2690" s="137"/>
      <c r="W2690" s="137"/>
      <c r="X2690" s="137"/>
      <c r="Y2690" s="137"/>
      <c r="Z2690" s="137"/>
      <c r="AA2690" s="137"/>
      <c r="AB2690" s="137"/>
    </row>
    <row r="2691" s="139" customFormat="1" spans="1:28">
      <c r="A2691" s="137"/>
      <c r="B2691" s="137"/>
      <c r="C2691" s="137"/>
      <c r="D2691" s="137"/>
      <c r="E2691" s="137"/>
      <c r="F2691" s="137"/>
      <c r="G2691" s="137"/>
      <c r="H2691" s="137"/>
      <c r="I2691" s="137"/>
      <c r="J2691" s="137"/>
      <c r="K2691" s="137"/>
      <c r="L2691" s="137"/>
      <c r="M2691" s="137"/>
      <c r="N2691" s="137"/>
      <c r="O2691" s="137"/>
      <c r="P2691" s="137"/>
      <c r="Q2691" s="137"/>
      <c r="R2691" s="137"/>
      <c r="S2691" s="137"/>
      <c r="T2691" s="137"/>
      <c r="U2691" s="137"/>
      <c r="V2691" s="137"/>
      <c r="W2691" s="137"/>
      <c r="X2691" s="137"/>
      <c r="Y2691" s="137"/>
      <c r="Z2691" s="137"/>
      <c r="AA2691" s="137"/>
      <c r="AB2691" s="137"/>
    </row>
    <row r="2692" s="139" customFormat="1" spans="1:28">
      <c r="A2692" s="137"/>
      <c r="B2692" s="137"/>
      <c r="C2692" s="137"/>
      <c r="D2692" s="137"/>
      <c r="E2692" s="137"/>
      <c r="F2692" s="137"/>
      <c r="G2692" s="137"/>
      <c r="H2692" s="137"/>
      <c r="I2692" s="137"/>
      <c r="J2692" s="137"/>
      <c r="K2692" s="137"/>
      <c r="L2692" s="137"/>
      <c r="M2692" s="137"/>
      <c r="N2692" s="137"/>
      <c r="O2692" s="137"/>
      <c r="P2692" s="137"/>
      <c r="Q2692" s="137"/>
      <c r="R2692" s="137"/>
      <c r="S2692" s="137"/>
      <c r="T2692" s="137"/>
      <c r="U2692" s="137"/>
      <c r="V2692" s="137"/>
      <c r="W2692" s="137"/>
      <c r="X2692" s="137"/>
      <c r="Y2692" s="137"/>
      <c r="Z2692" s="137"/>
      <c r="AA2692" s="137"/>
      <c r="AB2692" s="137"/>
    </row>
    <row r="2693" s="139" customFormat="1" spans="1:28">
      <c r="A2693" s="137"/>
      <c r="B2693" s="137"/>
      <c r="C2693" s="137"/>
      <c r="D2693" s="137"/>
      <c r="E2693" s="137"/>
      <c r="F2693" s="137"/>
      <c r="G2693" s="137"/>
      <c r="H2693" s="137"/>
      <c r="I2693" s="137"/>
      <c r="J2693" s="137"/>
      <c r="K2693" s="137"/>
      <c r="L2693" s="137"/>
      <c r="M2693" s="137"/>
      <c r="N2693" s="137"/>
      <c r="O2693" s="137"/>
      <c r="P2693" s="137"/>
      <c r="Q2693" s="137"/>
      <c r="R2693" s="137"/>
      <c r="S2693" s="137"/>
      <c r="T2693" s="137"/>
      <c r="U2693" s="137"/>
      <c r="V2693" s="137"/>
      <c r="W2693" s="137"/>
      <c r="X2693" s="137"/>
      <c r="Y2693" s="137"/>
      <c r="Z2693" s="137"/>
      <c r="AA2693" s="137"/>
      <c r="AB2693" s="137"/>
    </row>
    <row r="2694" s="139" customFormat="1" spans="1:28">
      <c r="A2694" s="137"/>
      <c r="B2694" s="137"/>
      <c r="C2694" s="137"/>
      <c r="D2694" s="137"/>
      <c r="E2694" s="137"/>
      <c r="F2694" s="137"/>
      <c r="G2694" s="137"/>
      <c r="H2694" s="137"/>
      <c r="I2694" s="137"/>
      <c r="J2694" s="137"/>
      <c r="K2694" s="137"/>
      <c r="L2694" s="137"/>
      <c r="M2694" s="137"/>
      <c r="N2694" s="137"/>
      <c r="O2694" s="137"/>
      <c r="P2694" s="137"/>
      <c r="Q2694" s="137"/>
      <c r="R2694" s="137"/>
      <c r="S2694" s="137"/>
      <c r="T2694" s="137"/>
      <c r="U2694" s="137"/>
      <c r="V2694" s="137"/>
      <c r="W2694" s="137"/>
      <c r="X2694" s="137"/>
      <c r="Y2694" s="137"/>
      <c r="Z2694" s="137"/>
      <c r="AA2694" s="137"/>
      <c r="AB2694" s="137"/>
    </row>
    <row r="2695" s="139" customFormat="1" spans="1:28">
      <c r="A2695" s="137"/>
      <c r="B2695" s="137"/>
      <c r="C2695" s="137"/>
      <c r="D2695" s="137"/>
      <c r="E2695" s="137"/>
      <c r="F2695" s="137"/>
      <c r="G2695" s="137"/>
      <c r="H2695" s="137"/>
      <c r="I2695" s="137"/>
      <c r="J2695" s="137"/>
      <c r="K2695" s="137"/>
      <c r="L2695" s="137"/>
      <c r="M2695" s="137"/>
      <c r="N2695" s="137"/>
      <c r="O2695" s="137"/>
      <c r="P2695" s="137"/>
      <c r="Q2695" s="137"/>
      <c r="R2695" s="137"/>
      <c r="S2695" s="137"/>
      <c r="T2695" s="137"/>
      <c r="U2695" s="137"/>
      <c r="V2695" s="137"/>
      <c r="W2695" s="137"/>
      <c r="X2695" s="137"/>
      <c r="Y2695" s="137"/>
      <c r="Z2695" s="137"/>
      <c r="AA2695" s="137"/>
      <c r="AB2695" s="137"/>
    </row>
    <row r="2696" s="139" customFormat="1" spans="1:28">
      <c r="A2696" s="137"/>
      <c r="B2696" s="137"/>
      <c r="C2696" s="137"/>
      <c r="D2696" s="137"/>
      <c r="E2696" s="137"/>
      <c r="F2696" s="137"/>
      <c r="G2696" s="137"/>
      <c r="H2696" s="137"/>
      <c r="I2696" s="137"/>
      <c r="J2696" s="137"/>
      <c r="K2696" s="137"/>
      <c r="L2696" s="137"/>
      <c r="M2696" s="137"/>
      <c r="N2696" s="137"/>
      <c r="O2696" s="137"/>
      <c r="P2696" s="137"/>
      <c r="Q2696" s="137"/>
      <c r="R2696" s="137"/>
      <c r="S2696" s="137"/>
      <c r="T2696" s="137"/>
      <c r="U2696" s="137"/>
      <c r="V2696" s="137"/>
      <c r="W2696" s="137"/>
      <c r="X2696" s="137"/>
      <c r="Y2696" s="137"/>
      <c r="Z2696" s="137"/>
      <c r="AA2696" s="137"/>
      <c r="AB2696" s="137"/>
    </row>
    <row r="2697" s="139" customFormat="1" spans="1:28">
      <c r="A2697" s="137"/>
      <c r="B2697" s="137"/>
      <c r="C2697" s="137"/>
      <c r="D2697" s="137"/>
      <c r="E2697" s="137"/>
      <c r="F2697" s="137"/>
      <c r="G2697" s="137"/>
      <c r="H2697" s="137"/>
      <c r="I2697" s="137"/>
      <c r="J2697" s="137"/>
      <c r="K2697" s="137"/>
      <c r="L2697" s="137"/>
      <c r="M2697" s="137"/>
      <c r="N2697" s="137"/>
      <c r="O2697" s="137"/>
      <c r="P2697" s="137"/>
      <c r="Q2697" s="137"/>
      <c r="R2697" s="137"/>
      <c r="S2697" s="137"/>
      <c r="T2697" s="137"/>
      <c r="U2697" s="137"/>
      <c r="V2697" s="137"/>
      <c r="W2697" s="137"/>
      <c r="X2697" s="137"/>
      <c r="Y2697" s="137"/>
      <c r="Z2697" s="137"/>
      <c r="AA2697" s="137"/>
      <c r="AB2697" s="137"/>
    </row>
    <row r="2698" s="139" customFormat="1" spans="1:28">
      <c r="A2698" s="137"/>
      <c r="B2698" s="137"/>
      <c r="C2698" s="137"/>
      <c r="D2698" s="137"/>
      <c r="E2698" s="137"/>
      <c r="F2698" s="137"/>
      <c r="G2698" s="137"/>
      <c r="H2698" s="137"/>
      <c r="I2698" s="137"/>
      <c r="J2698" s="137"/>
      <c r="K2698" s="137"/>
      <c r="L2698" s="137"/>
      <c r="M2698" s="137"/>
      <c r="N2698" s="137"/>
      <c r="O2698" s="137"/>
      <c r="P2698" s="137"/>
      <c r="Q2698" s="137"/>
      <c r="R2698" s="137"/>
      <c r="S2698" s="137"/>
      <c r="T2698" s="137"/>
      <c r="U2698" s="137"/>
      <c r="V2698" s="137"/>
      <c r="W2698" s="137"/>
      <c r="X2698" s="137"/>
      <c r="Y2698" s="137"/>
      <c r="Z2698" s="137"/>
      <c r="AA2698" s="137"/>
      <c r="AB2698" s="137"/>
    </row>
    <row r="2699" s="139" customFormat="1" spans="1:28">
      <c r="A2699" s="137"/>
      <c r="B2699" s="137"/>
      <c r="C2699" s="137"/>
      <c r="D2699" s="137"/>
      <c r="E2699" s="137"/>
      <c r="F2699" s="137"/>
      <c r="G2699" s="137"/>
      <c r="H2699" s="137"/>
      <c r="I2699" s="137"/>
      <c r="J2699" s="137"/>
      <c r="K2699" s="137"/>
      <c r="L2699" s="137"/>
      <c r="M2699" s="137"/>
      <c r="N2699" s="137"/>
      <c r="O2699" s="137"/>
      <c r="P2699" s="137"/>
      <c r="Q2699" s="137"/>
      <c r="R2699" s="137"/>
      <c r="S2699" s="137"/>
      <c r="T2699" s="137"/>
      <c r="U2699" s="137"/>
      <c r="V2699" s="137"/>
      <c r="W2699" s="137"/>
      <c r="X2699" s="137"/>
      <c r="Y2699" s="137"/>
      <c r="Z2699" s="137"/>
      <c r="AA2699" s="137"/>
      <c r="AB2699" s="137"/>
    </row>
    <row r="2700" s="139" customFormat="1" spans="1:28">
      <c r="A2700" s="137"/>
      <c r="B2700" s="137"/>
      <c r="C2700" s="137"/>
      <c r="D2700" s="137"/>
      <c r="E2700" s="137"/>
      <c r="F2700" s="137"/>
      <c r="G2700" s="137"/>
      <c r="H2700" s="137"/>
      <c r="I2700" s="137"/>
      <c r="J2700" s="137"/>
      <c r="K2700" s="137"/>
      <c r="L2700" s="137"/>
      <c r="M2700" s="137"/>
      <c r="N2700" s="137"/>
      <c r="O2700" s="137"/>
      <c r="P2700" s="137"/>
      <c r="Q2700" s="137"/>
      <c r="R2700" s="137"/>
      <c r="S2700" s="137"/>
      <c r="T2700" s="137"/>
      <c r="U2700" s="137"/>
      <c r="V2700" s="137"/>
      <c r="W2700" s="137"/>
      <c r="X2700" s="137"/>
      <c r="Y2700" s="137"/>
      <c r="Z2700" s="137"/>
      <c r="AA2700" s="137"/>
      <c r="AB2700" s="137"/>
    </row>
    <row r="2701" s="139" customFormat="1" spans="1:28">
      <c r="A2701" s="137"/>
      <c r="B2701" s="137"/>
      <c r="C2701" s="137"/>
      <c r="D2701" s="137"/>
      <c r="E2701" s="137"/>
      <c r="F2701" s="137"/>
      <c r="G2701" s="137"/>
      <c r="H2701" s="137"/>
      <c r="I2701" s="137"/>
      <c r="J2701" s="137"/>
      <c r="K2701" s="137"/>
      <c r="L2701" s="137"/>
      <c r="M2701" s="137"/>
      <c r="N2701" s="137"/>
      <c r="O2701" s="137"/>
      <c r="P2701" s="137"/>
      <c r="Q2701" s="137"/>
      <c r="R2701" s="137"/>
      <c r="S2701" s="137"/>
      <c r="T2701" s="137"/>
      <c r="U2701" s="137"/>
      <c r="V2701" s="137"/>
      <c r="W2701" s="137"/>
      <c r="X2701" s="137"/>
      <c r="Y2701" s="137"/>
      <c r="Z2701" s="137"/>
      <c r="AA2701" s="137"/>
      <c r="AB2701" s="137"/>
    </row>
    <row r="2702" s="139" customFormat="1" spans="1:28">
      <c r="A2702" s="137"/>
      <c r="B2702" s="137"/>
      <c r="C2702" s="137"/>
      <c r="D2702" s="137"/>
      <c r="E2702" s="137"/>
      <c r="F2702" s="137"/>
      <c r="G2702" s="137"/>
      <c r="H2702" s="137"/>
      <c r="I2702" s="137"/>
      <c r="J2702" s="137"/>
      <c r="K2702" s="137"/>
      <c r="L2702" s="137"/>
      <c r="M2702" s="137"/>
      <c r="N2702" s="137"/>
      <c r="O2702" s="137"/>
      <c r="P2702" s="137"/>
      <c r="Q2702" s="137"/>
      <c r="R2702" s="137"/>
      <c r="S2702" s="137"/>
      <c r="T2702" s="137"/>
      <c r="U2702" s="137"/>
      <c r="V2702" s="137"/>
      <c r="W2702" s="137"/>
      <c r="X2702" s="137"/>
      <c r="Y2702" s="137"/>
      <c r="Z2702" s="137"/>
      <c r="AA2702" s="137"/>
      <c r="AB2702" s="137"/>
    </row>
    <row r="2703" s="139" customFormat="1" spans="1:28">
      <c r="A2703" s="137"/>
      <c r="B2703" s="137"/>
      <c r="C2703" s="137"/>
      <c r="D2703" s="137"/>
      <c r="E2703" s="137"/>
      <c r="F2703" s="137"/>
      <c r="G2703" s="137"/>
      <c r="H2703" s="137"/>
      <c r="I2703" s="137"/>
      <c r="J2703" s="137"/>
      <c r="K2703" s="137"/>
      <c r="L2703" s="137"/>
      <c r="M2703" s="137"/>
      <c r="N2703" s="137"/>
      <c r="O2703" s="137"/>
      <c r="P2703" s="137"/>
      <c r="Q2703" s="137"/>
      <c r="R2703" s="137"/>
      <c r="S2703" s="137"/>
      <c r="T2703" s="137"/>
      <c r="U2703" s="137"/>
      <c r="V2703" s="137"/>
      <c r="W2703" s="137"/>
      <c r="X2703" s="137"/>
      <c r="Y2703" s="137"/>
      <c r="Z2703" s="137"/>
      <c r="AA2703" s="137"/>
      <c r="AB2703" s="137"/>
    </row>
    <row r="2704" s="139" customFormat="1" spans="1:28">
      <c r="A2704" s="137"/>
      <c r="B2704" s="137"/>
      <c r="C2704" s="137"/>
      <c r="D2704" s="137"/>
      <c r="E2704" s="137"/>
      <c r="F2704" s="137"/>
      <c r="G2704" s="137"/>
      <c r="H2704" s="137"/>
      <c r="I2704" s="137"/>
      <c r="J2704" s="137"/>
      <c r="K2704" s="137"/>
      <c r="L2704" s="137"/>
      <c r="M2704" s="137"/>
      <c r="N2704" s="137"/>
      <c r="O2704" s="137"/>
      <c r="P2704" s="137"/>
      <c r="Q2704" s="137"/>
      <c r="R2704" s="137"/>
      <c r="S2704" s="137"/>
      <c r="T2704" s="137"/>
      <c r="U2704" s="137"/>
      <c r="V2704" s="137"/>
      <c r="W2704" s="137"/>
      <c r="X2704" s="137"/>
      <c r="Y2704" s="137"/>
      <c r="Z2704" s="137"/>
      <c r="AA2704" s="137"/>
      <c r="AB2704" s="137"/>
    </row>
    <row r="2705" s="139" customFormat="1" spans="1:28">
      <c r="A2705" s="137"/>
      <c r="B2705" s="137"/>
      <c r="C2705" s="137"/>
      <c r="D2705" s="137"/>
      <c r="E2705" s="137"/>
      <c r="F2705" s="137"/>
      <c r="G2705" s="137"/>
      <c r="H2705" s="137"/>
      <c r="I2705" s="137"/>
      <c r="J2705" s="137"/>
      <c r="K2705" s="137"/>
      <c r="L2705" s="137"/>
      <c r="M2705" s="137"/>
      <c r="N2705" s="137"/>
      <c r="O2705" s="137"/>
      <c r="P2705" s="137"/>
      <c r="Q2705" s="137"/>
      <c r="R2705" s="137"/>
      <c r="S2705" s="137"/>
      <c r="T2705" s="137"/>
      <c r="U2705" s="137"/>
      <c r="V2705" s="137"/>
      <c r="W2705" s="137"/>
      <c r="X2705" s="137"/>
      <c r="Y2705" s="137"/>
      <c r="Z2705" s="137"/>
      <c r="AA2705" s="137"/>
      <c r="AB2705" s="137"/>
    </row>
    <row r="2706" s="139" customFormat="1" spans="1:28">
      <c r="A2706" s="137"/>
      <c r="B2706" s="137"/>
      <c r="C2706" s="137"/>
      <c r="D2706" s="137"/>
      <c r="E2706" s="137"/>
      <c r="F2706" s="137"/>
      <c r="G2706" s="137"/>
      <c r="H2706" s="137"/>
      <c r="I2706" s="137"/>
      <c r="J2706" s="137"/>
      <c r="K2706" s="137"/>
      <c r="L2706" s="137"/>
      <c r="M2706" s="137"/>
      <c r="N2706" s="137"/>
      <c r="O2706" s="137"/>
      <c r="P2706" s="137"/>
      <c r="Q2706" s="137"/>
      <c r="R2706" s="137"/>
      <c r="S2706" s="137"/>
      <c r="T2706" s="137"/>
      <c r="U2706" s="137"/>
      <c r="V2706" s="137"/>
      <c r="W2706" s="137"/>
      <c r="X2706" s="137"/>
      <c r="Y2706" s="137"/>
      <c r="Z2706" s="137"/>
      <c r="AA2706" s="137"/>
      <c r="AB2706" s="137"/>
    </row>
    <row r="2707" s="139" customFormat="1" spans="1:28">
      <c r="A2707" s="137"/>
      <c r="B2707" s="137"/>
      <c r="C2707" s="137"/>
      <c r="D2707" s="137"/>
      <c r="E2707" s="137"/>
      <c r="F2707" s="137"/>
      <c r="G2707" s="137"/>
      <c r="H2707" s="137"/>
      <c r="I2707" s="137"/>
      <c r="J2707" s="137"/>
      <c r="K2707" s="137"/>
      <c r="L2707" s="137"/>
      <c r="M2707" s="137"/>
      <c r="N2707" s="137"/>
      <c r="O2707" s="137"/>
      <c r="P2707" s="137"/>
      <c r="Q2707" s="137"/>
      <c r="R2707" s="137"/>
      <c r="S2707" s="137"/>
      <c r="T2707" s="137"/>
      <c r="U2707" s="137"/>
      <c r="V2707" s="137"/>
      <c r="W2707" s="137"/>
      <c r="X2707" s="137"/>
      <c r="Y2707" s="137"/>
      <c r="Z2707" s="137"/>
      <c r="AA2707" s="137"/>
      <c r="AB2707" s="137"/>
    </row>
    <row r="2708" s="139" customFormat="1" spans="1:28">
      <c r="A2708" s="137"/>
      <c r="B2708" s="137"/>
      <c r="C2708" s="137"/>
      <c r="D2708" s="137"/>
      <c r="E2708" s="137"/>
      <c r="F2708" s="137"/>
      <c r="G2708" s="137"/>
      <c r="H2708" s="137"/>
      <c r="I2708" s="137"/>
      <c r="J2708" s="137"/>
      <c r="K2708" s="137"/>
      <c r="L2708" s="137"/>
      <c r="M2708" s="137"/>
      <c r="N2708" s="137"/>
      <c r="O2708" s="137"/>
      <c r="P2708" s="137"/>
      <c r="Q2708" s="137"/>
      <c r="R2708" s="137"/>
      <c r="S2708" s="137"/>
      <c r="T2708" s="137"/>
      <c r="U2708" s="137"/>
      <c r="V2708" s="137"/>
      <c r="W2708" s="137"/>
      <c r="X2708" s="137"/>
      <c r="Y2708" s="137"/>
      <c r="Z2708" s="137"/>
      <c r="AA2708" s="137"/>
      <c r="AB2708" s="137"/>
    </row>
    <row r="2709" s="139" customFormat="1" spans="1:28">
      <c r="A2709" s="137"/>
      <c r="B2709" s="137"/>
      <c r="C2709" s="137"/>
      <c r="D2709" s="137"/>
      <c r="E2709" s="137"/>
      <c r="F2709" s="137"/>
      <c r="G2709" s="137"/>
      <c r="H2709" s="137"/>
      <c r="I2709" s="137"/>
      <c r="J2709" s="137"/>
      <c r="K2709" s="137"/>
      <c r="L2709" s="137"/>
      <c r="M2709" s="137"/>
      <c r="N2709" s="137"/>
      <c r="O2709" s="137"/>
      <c r="P2709" s="137"/>
      <c r="Q2709" s="137"/>
      <c r="R2709" s="137"/>
      <c r="S2709" s="137"/>
      <c r="T2709" s="137"/>
      <c r="U2709" s="137"/>
      <c r="V2709" s="137"/>
      <c r="W2709" s="137"/>
      <c r="X2709" s="137"/>
      <c r="Y2709" s="137"/>
      <c r="Z2709" s="137"/>
      <c r="AA2709" s="137"/>
      <c r="AB2709" s="137"/>
    </row>
    <row r="2710" s="139" customFormat="1" spans="1:28">
      <c r="A2710" s="137"/>
      <c r="B2710" s="137"/>
      <c r="C2710" s="137"/>
      <c r="D2710" s="137"/>
      <c r="E2710" s="137"/>
      <c r="F2710" s="137"/>
      <c r="G2710" s="137"/>
      <c r="H2710" s="137"/>
      <c r="I2710" s="137"/>
      <c r="J2710" s="137"/>
      <c r="K2710" s="137"/>
      <c r="L2710" s="137"/>
      <c r="M2710" s="137"/>
      <c r="N2710" s="137"/>
      <c r="O2710" s="137"/>
      <c r="P2710" s="137"/>
      <c r="Q2710" s="137"/>
      <c r="R2710" s="137"/>
      <c r="S2710" s="137"/>
      <c r="T2710" s="137"/>
      <c r="U2710" s="137"/>
      <c r="V2710" s="137"/>
      <c r="W2710" s="137"/>
      <c r="X2710" s="137"/>
      <c r="Y2710" s="137"/>
      <c r="Z2710" s="137"/>
      <c r="AA2710" s="137"/>
      <c r="AB2710" s="137"/>
    </row>
    <row r="2711" s="139" customFormat="1" spans="1:28">
      <c r="A2711" s="137"/>
      <c r="B2711" s="137"/>
      <c r="C2711" s="137"/>
      <c r="D2711" s="137"/>
      <c r="E2711" s="137"/>
      <c r="F2711" s="137"/>
      <c r="G2711" s="137"/>
      <c r="H2711" s="137"/>
      <c r="I2711" s="137"/>
      <c r="J2711" s="137"/>
      <c r="K2711" s="137"/>
      <c r="L2711" s="137"/>
      <c r="M2711" s="137"/>
      <c r="N2711" s="137"/>
      <c r="O2711" s="137"/>
      <c r="P2711" s="137"/>
      <c r="Q2711" s="137"/>
      <c r="R2711" s="137"/>
      <c r="S2711" s="137"/>
      <c r="T2711" s="137"/>
      <c r="U2711" s="137"/>
      <c r="V2711" s="137"/>
      <c r="W2711" s="137"/>
      <c r="X2711" s="137"/>
      <c r="Y2711" s="137"/>
      <c r="Z2711" s="137"/>
      <c r="AA2711" s="137"/>
      <c r="AB2711" s="137"/>
    </row>
    <row r="2712" s="139" customFormat="1" spans="1:28">
      <c r="A2712" s="137"/>
      <c r="B2712" s="137"/>
      <c r="C2712" s="137"/>
      <c r="D2712" s="137"/>
      <c r="E2712" s="137"/>
      <c r="F2712" s="137"/>
      <c r="G2712" s="137"/>
      <c r="H2712" s="137"/>
      <c r="I2712" s="137"/>
      <c r="J2712" s="137"/>
      <c r="K2712" s="137"/>
      <c r="L2712" s="137"/>
      <c r="M2712" s="137"/>
      <c r="N2712" s="137"/>
      <c r="O2712" s="137"/>
      <c r="P2712" s="137"/>
      <c r="Q2712" s="137"/>
      <c r="R2712" s="137"/>
      <c r="S2712" s="137"/>
      <c r="T2712" s="137"/>
      <c r="U2712" s="137"/>
      <c r="V2712" s="137"/>
      <c r="W2712" s="137"/>
      <c r="X2712" s="137"/>
      <c r="Y2712" s="137"/>
      <c r="Z2712" s="137"/>
      <c r="AA2712" s="137"/>
      <c r="AB2712" s="137"/>
    </row>
    <row r="2713" s="139" customFormat="1" spans="1:28">
      <c r="A2713" s="137"/>
      <c r="B2713" s="137"/>
      <c r="C2713" s="137"/>
      <c r="D2713" s="137"/>
      <c r="E2713" s="137"/>
      <c r="F2713" s="137"/>
      <c r="G2713" s="137"/>
      <c r="H2713" s="137"/>
      <c r="I2713" s="137"/>
      <c r="J2713" s="137"/>
      <c r="K2713" s="137"/>
      <c r="L2713" s="137"/>
      <c r="M2713" s="137"/>
      <c r="N2713" s="137"/>
      <c r="O2713" s="137"/>
      <c r="P2713" s="137"/>
      <c r="Q2713" s="137"/>
      <c r="R2713" s="137"/>
      <c r="S2713" s="137"/>
      <c r="T2713" s="137"/>
      <c r="U2713" s="137"/>
      <c r="V2713" s="137"/>
      <c r="W2713" s="137"/>
      <c r="X2713" s="137"/>
      <c r="Y2713" s="137"/>
      <c r="Z2713" s="137"/>
      <c r="AA2713" s="137"/>
      <c r="AB2713" s="137"/>
    </row>
    <row r="2714" s="139" customFormat="1" spans="1:28">
      <c r="A2714" s="137"/>
      <c r="B2714" s="137"/>
      <c r="C2714" s="137"/>
      <c r="D2714" s="137"/>
      <c r="E2714" s="137"/>
      <c r="F2714" s="137"/>
      <c r="G2714" s="137"/>
      <c r="H2714" s="137"/>
      <c r="I2714" s="137"/>
      <c r="J2714" s="137"/>
      <c r="K2714" s="137"/>
      <c r="L2714" s="137"/>
      <c r="M2714" s="137"/>
      <c r="N2714" s="137"/>
      <c r="O2714" s="137"/>
      <c r="P2714" s="137"/>
      <c r="Q2714" s="137"/>
      <c r="R2714" s="137"/>
      <c r="S2714" s="137"/>
      <c r="T2714" s="137"/>
      <c r="U2714" s="137"/>
      <c r="V2714" s="137"/>
      <c r="W2714" s="137"/>
      <c r="X2714" s="137"/>
      <c r="Y2714" s="137"/>
      <c r="Z2714" s="137"/>
      <c r="AA2714" s="137"/>
      <c r="AB2714" s="137"/>
    </row>
    <row r="2715" s="139" customFormat="1" spans="1:28">
      <c r="A2715" s="137"/>
      <c r="B2715" s="137"/>
      <c r="C2715" s="137"/>
      <c r="D2715" s="137"/>
      <c r="E2715" s="137"/>
      <c r="F2715" s="137"/>
      <c r="G2715" s="137"/>
      <c r="H2715" s="137"/>
      <c r="I2715" s="137"/>
      <c r="J2715" s="137"/>
      <c r="K2715" s="137"/>
      <c r="L2715" s="137"/>
      <c r="M2715" s="137"/>
      <c r="N2715" s="137"/>
      <c r="O2715" s="137"/>
      <c r="P2715" s="137"/>
      <c r="Q2715" s="137"/>
      <c r="R2715" s="137"/>
      <c r="S2715" s="137"/>
      <c r="T2715" s="137"/>
      <c r="U2715" s="137"/>
      <c r="V2715" s="137"/>
      <c r="W2715" s="137"/>
      <c r="X2715" s="137"/>
      <c r="Y2715" s="137"/>
      <c r="Z2715" s="137"/>
      <c r="AA2715" s="137"/>
      <c r="AB2715" s="137"/>
    </row>
    <row r="2716" s="139" customFormat="1" spans="1:28">
      <c r="A2716" s="137"/>
      <c r="B2716" s="137"/>
      <c r="C2716" s="137"/>
      <c r="D2716" s="137"/>
      <c r="E2716" s="137"/>
      <c r="F2716" s="137"/>
      <c r="G2716" s="137"/>
      <c r="H2716" s="137"/>
      <c r="I2716" s="137"/>
      <c r="J2716" s="137"/>
      <c r="K2716" s="137"/>
      <c r="L2716" s="137"/>
      <c r="M2716" s="137"/>
      <c r="N2716" s="137"/>
      <c r="O2716" s="137"/>
      <c r="P2716" s="137"/>
      <c r="Q2716" s="137"/>
      <c r="R2716" s="137"/>
      <c r="S2716" s="137"/>
      <c r="T2716" s="137"/>
      <c r="U2716" s="137"/>
      <c r="V2716" s="137"/>
      <c r="W2716" s="137"/>
      <c r="X2716" s="137"/>
      <c r="Y2716" s="137"/>
      <c r="Z2716" s="137"/>
      <c r="AA2716" s="137"/>
      <c r="AB2716" s="137"/>
    </row>
    <row r="2717" s="139" customFormat="1" spans="1:28">
      <c r="A2717" s="137"/>
      <c r="B2717" s="137"/>
      <c r="C2717" s="137"/>
      <c r="D2717" s="137"/>
      <c r="E2717" s="137"/>
      <c r="F2717" s="137"/>
      <c r="G2717" s="137"/>
      <c r="H2717" s="137"/>
      <c r="I2717" s="137"/>
      <c r="J2717" s="137"/>
      <c r="K2717" s="137"/>
      <c r="L2717" s="137"/>
      <c r="M2717" s="137"/>
      <c r="N2717" s="137"/>
      <c r="O2717" s="137"/>
      <c r="P2717" s="137"/>
      <c r="Q2717" s="137"/>
      <c r="R2717" s="137"/>
      <c r="S2717" s="137"/>
      <c r="T2717" s="137"/>
      <c r="U2717" s="137"/>
      <c r="V2717" s="137"/>
      <c r="W2717" s="137"/>
      <c r="X2717" s="137"/>
      <c r="Y2717" s="137"/>
      <c r="Z2717" s="137"/>
      <c r="AA2717" s="137"/>
      <c r="AB2717" s="137"/>
    </row>
    <row r="2718" s="139" customFormat="1" spans="1:28">
      <c r="A2718" s="137"/>
      <c r="B2718" s="137"/>
      <c r="C2718" s="137"/>
      <c r="D2718" s="137"/>
      <c r="E2718" s="137"/>
      <c r="F2718" s="137"/>
      <c r="G2718" s="137"/>
      <c r="H2718" s="137"/>
      <c r="I2718" s="137"/>
      <c r="J2718" s="137"/>
      <c r="K2718" s="137"/>
      <c r="L2718" s="137"/>
      <c r="M2718" s="137"/>
      <c r="N2718" s="137"/>
      <c r="O2718" s="137"/>
      <c r="P2718" s="137"/>
      <c r="Q2718" s="137"/>
      <c r="R2718" s="137"/>
      <c r="S2718" s="137"/>
      <c r="T2718" s="137"/>
      <c r="U2718" s="137"/>
      <c r="V2718" s="137"/>
      <c r="W2718" s="137"/>
      <c r="X2718" s="137"/>
      <c r="Y2718" s="137"/>
      <c r="Z2718" s="137"/>
      <c r="AA2718" s="137"/>
      <c r="AB2718" s="137"/>
    </row>
    <row r="2719" s="139" customFormat="1" spans="1:28">
      <c r="A2719" s="137"/>
      <c r="B2719" s="137"/>
      <c r="C2719" s="137"/>
      <c r="D2719" s="137"/>
      <c r="E2719" s="137"/>
      <c r="F2719" s="137"/>
      <c r="G2719" s="137"/>
      <c r="H2719" s="137"/>
      <c r="I2719" s="137"/>
      <c r="J2719" s="137"/>
      <c r="K2719" s="137"/>
      <c r="L2719" s="137"/>
      <c r="M2719" s="137"/>
      <c r="N2719" s="137"/>
      <c r="O2719" s="137"/>
      <c r="P2719" s="137"/>
      <c r="Q2719" s="137"/>
      <c r="R2719" s="137"/>
      <c r="S2719" s="137"/>
      <c r="T2719" s="137"/>
      <c r="U2719" s="137"/>
      <c r="V2719" s="137"/>
      <c r="W2719" s="137"/>
      <c r="X2719" s="137"/>
      <c r="Y2719" s="137"/>
      <c r="Z2719" s="137"/>
      <c r="AA2719" s="137"/>
      <c r="AB2719" s="137"/>
    </row>
    <row r="2720" s="139" customFormat="1" spans="1:28">
      <c r="A2720" s="137"/>
      <c r="B2720" s="137"/>
      <c r="C2720" s="137"/>
      <c r="D2720" s="137"/>
      <c r="E2720" s="137"/>
      <c r="F2720" s="137"/>
      <c r="G2720" s="137"/>
      <c r="H2720" s="137"/>
      <c r="I2720" s="137"/>
      <c r="J2720" s="137"/>
      <c r="K2720" s="137"/>
      <c r="L2720" s="137"/>
      <c r="M2720" s="137"/>
      <c r="N2720" s="137"/>
      <c r="O2720" s="137"/>
      <c r="P2720" s="137"/>
      <c r="Q2720" s="137"/>
      <c r="R2720" s="137"/>
      <c r="S2720" s="137"/>
      <c r="T2720" s="137"/>
      <c r="U2720" s="137"/>
      <c r="V2720" s="137"/>
      <c r="W2720" s="137"/>
      <c r="X2720" s="137"/>
      <c r="Y2720" s="137"/>
      <c r="Z2720" s="137"/>
      <c r="AA2720" s="137"/>
      <c r="AB2720" s="137"/>
    </row>
    <row r="2721" s="139" customFormat="1" spans="1:28">
      <c r="A2721" s="137"/>
      <c r="B2721" s="137"/>
      <c r="C2721" s="137"/>
      <c r="D2721" s="137"/>
      <c r="E2721" s="137"/>
      <c r="F2721" s="137"/>
      <c r="G2721" s="137"/>
      <c r="H2721" s="137"/>
      <c r="I2721" s="137"/>
      <c r="J2721" s="137"/>
      <c r="K2721" s="137"/>
      <c r="L2721" s="137"/>
      <c r="M2721" s="137"/>
      <c r="N2721" s="137"/>
      <c r="O2721" s="137"/>
      <c r="P2721" s="137"/>
      <c r="Q2721" s="137"/>
      <c r="R2721" s="137"/>
      <c r="S2721" s="137"/>
      <c r="T2721" s="137"/>
      <c r="U2721" s="137"/>
      <c r="V2721" s="137"/>
      <c r="W2721" s="137"/>
      <c r="X2721" s="137"/>
      <c r="Y2721" s="137"/>
      <c r="Z2721" s="137"/>
      <c r="AA2721" s="137"/>
      <c r="AB2721" s="137"/>
    </row>
    <row r="2722" s="139" customFormat="1" spans="1:28">
      <c r="A2722" s="137"/>
      <c r="B2722" s="137"/>
      <c r="C2722" s="137"/>
      <c r="D2722" s="137"/>
      <c r="E2722" s="137"/>
      <c r="F2722" s="137"/>
      <c r="G2722" s="137"/>
      <c r="H2722" s="137"/>
      <c r="I2722" s="137"/>
      <c r="J2722" s="137"/>
      <c r="K2722" s="137"/>
      <c r="L2722" s="137"/>
      <c r="M2722" s="137"/>
      <c r="N2722" s="137"/>
      <c r="O2722" s="137"/>
      <c r="P2722" s="137"/>
      <c r="Q2722" s="137"/>
      <c r="R2722" s="137"/>
      <c r="S2722" s="137"/>
      <c r="T2722" s="137"/>
      <c r="U2722" s="137"/>
      <c r="V2722" s="137"/>
      <c r="W2722" s="137"/>
      <c r="X2722" s="137"/>
      <c r="Y2722" s="137"/>
      <c r="Z2722" s="137"/>
      <c r="AA2722" s="137"/>
      <c r="AB2722" s="137"/>
    </row>
    <row r="2723" s="139" customFormat="1" spans="1:28">
      <c r="A2723" s="137"/>
      <c r="B2723" s="137"/>
      <c r="C2723" s="137"/>
      <c r="D2723" s="137"/>
      <c r="E2723" s="137"/>
      <c r="F2723" s="137"/>
      <c r="G2723" s="137"/>
      <c r="H2723" s="137"/>
      <c r="I2723" s="137"/>
      <c r="J2723" s="137"/>
      <c r="K2723" s="137"/>
      <c r="L2723" s="137"/>
      <c r="M2723" s="137"/>
      <c r="N2723" s="137"/>
      <c r="O2723" s="137"/>
      <c r="P2723" s="137"/>
      <c r="Q2723" s="137"/>
      <c r="R2723" s="137"/>
      <c r="S2723" s="137"/>
      <c r="T2723" s="137"/>
      <c r="U2723" s="137"/>
      <c r="V2723" s="137"/>
      <c r="W2723" s="137"/>
      <c r="X2723" s="137"/>
      <c r="Y2723" s="137"/>
      <c r="Z2723" s="137"/>
      <c r="AA2723" s="137"/>
      <c r="AB2723" s="137"/>
    </row>
    <row r="2724" s="139" customFormat="1" spans="1:28">
      <c r="A2724" s="137"/>
      <c r="B2724" s="137"/>
      <c r="C2724" s="137"/>
      <c r="D2724" s="137"/>
      <c r="E2724" s="137"/>
      <c r="F2724" s="137"/>
      <c r="G2724" s="137"/>
      <c r="H2724" s="137"/>
      <c r="I2724" s="137"/>
      <c r="J2724" s="137"/>
      <c r="K2724" s="137"/>
      <c r="L2724" s="137"/>
      <c r="M2724" s="137"/>
      <c r="N2724" s="137"/>
      <c r="O2724" s="137"/>
      <c r="P2724" s="137"/>
      <c r="Q2724" s="137"/>
      <c r="R2724" s="137"/>
      <c r="S2724" s="137"/>
      <c r="T2724" s="137"/>
      <c r="U2724" s="137"/>
      <c r="V2724" s="137"/>
      <c r="W2724" s="137"/>
      <c r="X2724" s="137"/>
      <c r="Y2724" s="137"/>
      <c r="Z2724" s="137"/>
      <c r="AA2724" s="137"/>
      <c r="AB2724" s="137"/>
    </row>
    <row r="2725" s="139" customFormat="1" spans="1:28">
      <c r="A2725" s="137"/>
      <c r="B2725" s="137"/>
      <c r="C2725" s="137"/>
      <c r="D2725" s="137"/>
      <c r="E2725" s="137"/>
      <c r="F2725" s="137"/>
      <c r="G2725" s="137"/>
      <c r="H2725" s="137"/>
      <c r="I2725" s="137"/>
      <c r="J2725" s="137"/>
      <c r="K2725" s="137"/>
      <c r="L2725" s="137"/>
      <c r="M2725" s="137"/>
      <c r="N2725" s="137"/>
      <c r="O2725" s="137"/>
      <c r="P2725" s="137"/>
      <c r="Q2725" s="137"/>
      <c r="R2725" s="137"/>
      <c r="S2725" s="137"/>
      <c r="T2725" s="137"/>
      <c r="U2725" s="137"/>
      <c r="V2725" s="137"/>
      <c r="W2725" s="137"/>
      <c r="X2725" s="137"/>
      <c r="Y2725" s="137"/>
      <c r="Z2725" s="137"/>
      <c r="AA2725" s="137"/>
      <c r="AB2725" s="137"/>
    </row>
    <row r="2726" s="139" customFormat="1" spans="1:28">
      <c r="A2726" s="137"/>
      <c r="B2726" s="137"/>
      <c r="C2726" s="137"/>
      <c r="D2726" s="137"/>
      <c r="E2726" s="137"/>
      <c r="F2726" s="137"/>
      <c r="G2726" s="137"/>
      <c r="H2726" s="137"/>
      <c r="I2726" s="137"/>
      <c r="J2726" s="137"/>
      <c r="K2726" s="137"/>
      <c r="L2726" s="137"/>
      <c r="M2726" s="137"/>
      <c r="N2726" s="137"/>
      <c r="O2726" s="137"/>
      <c r="P2726" s="137"/>
      <c r="Q2726" s="137"/>
      <c r="R2726" s="137"/>
      <c r="S2726" s="137"/>
      <c r="T2726" s="137"/>
      <c r="U2726" s="137"/>
      <c r="V2726" s="137"/>
      <c r="W2726" s="137"/>
      <c r="X2726" s="137"/>
      <c r="Y2726" s="137"/>
      <c r="Z2726" s="137"/>
      <c r="AA2726" s="137"/>
      <c r="AB2726" s="137"/>
    </row>
    <row r="2727" s="139" customFormat="1" spans="1:28">
      <c r="A2727" s="137"/>
      <c r="B2727" s="137"/>
      <c r="C2727" s="137"/>
      <c r="D2727" s="137"/>
      <c r="E2727" s="137"/>
      <c r="F2727" s="137"/>
      <c r="G2727" s="137"/>
      <c r="H2727" s="137"/>
      <c r="I2727" s="137"/>
      <c r="J2727" s="137"/>
      <c r="K2727" s="137"/>
      <c r="L2727" s="137"/>
      <c r="M2727" s="137"/>
      <c r="N2727" s="137"/>
      <c r="O2727" s="137"/>
      <c r="P2727" s="137"/>
      <c r="Q2727" s="137"/>
      <c r="R2727" s="137"/>
      <c r="S2727" s="137"/>
      <c r="T2727" s="137"/>
      <c r="U2727" s="137"/>
      <c r="V2727" s="137"/>
      <c r="W2727" s="137"/>
      <c r="X2727" s="137"/>
      <c r="Y2727" s="137"/>
      <c r="Z2727" s="137"/>
      <c r="AA2727" s="137"/>
      <c r="AB2727" s="137"/>
    </row>
    <row r="2728" s="139" customFormat="1" spans="1:28">
      <c r="A2728" s="137"/>
      <c r="B2728" s="137"/>
      <c r="C2728" s="137"/>
      <c r="D2728" s="137"/>
      <c r="E2728" s="137"/>
      <c r="F2728" s="137"/>
      <c r="G2728" s="137"/>
      <c r="H2728" s="137"/>
      <c r="I2728" s="137"/>
      <c r="J2728" s="137"/>
      <c r="K2728" s="137"/>
      <c r="L2728" s="137"/>
      <c r="M2728" s="137"/>
      <c r="N2728" s="137"/>
      <c r="O2728" s="137"/>
      <c r="P2728" s="137"/>
      <c r="Q2728" s="137"/>
      <c r="R2728" s="137"/>
      <c r="S2728" s="137"/>
      <c r="T2728" s="137"/>
      <c r="U2728" s="137"/>
      <c r="V2728" s="137"/>
      <c r="W2728" s="137"/>
      <c r="X2728" s="137"/>
      <c r="Y2728" s="137"/>
      <c r="Z2728" s="137"/>
      <c r="AA2728" s="137"/>
      <c r="AB2728" s="137"/>
    </row>
    <row r="2729" s="139" customFormat="1" spans="1:28">
      <c r="A2729" s="137"/>
      <c r="B2729" s="137"/>
      <c r="C2729" s="137"/>
      <c r="D2729" s="137"/>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37"/>
      <c r="AB2729" s="137"/>
    </row>
    <row r="2730" s="139" customFormat="1" spans="1:28">
      <c r="A2730" s="137"/>
      <c r="B2730" s="137"/>
      <c r="C2730" s="137"/>
      <c r="D2730" s="137"/>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37"/>
      <c r="AB2730" s="137"/>
    </row>
    <row r="2731" s="139" customFormat="1" spans="1:28">
      <c r="A2731" s="137"/>
      <c r="B2731" s="137"/>
      <c r="C2731" s="137"/>
      <c r="D2731" s="137"/>
      <c r="E2731" s="137"/>
      <c r="F2731" s="137"/>
      <c r="G2731" s="137"/>
      <c r="H2731" s="137"/>
      <c r="I2731" s="137"/>
      <c r="J2731" s="137"/>
      <c r="K2731" s="137"/>
      <c r="L2731" s="137"/>
      <c r="M2731" s="137"/>
      <c r="N2731" s="137"/>
      <c r="O2731" s="137"/>
      <c r="P2731" s="137"/>
      <c r="Q2731" s="137"/>
      <c r="R2731" s="137"/>
      <c r="S2731" s="137"/>
      <c r="T2731" s="137"/>
      <c r="U2731" s="137"/>
      <c r="V2731" s="137"/>
      <c r="W2731" s="137"/>
      <c r="X2731" s="137"/>
      <c r="Y2731" s="137"/>
      <c r="Z2731" s="137"/>
      <c r="AA2731" s="137"/>
      <c r="AB2731" s="137"/>
    </row>
    <row r="2732" s="139" customFormat="1" spans="1:28">
      <c r="A2732" s="137"/>
      <c r="B2732" s="137"/>
      <c r="C2732" s="137"/>
      <c r="D2732" s="137"/>
      <c r="E2732" s="137"/>
      <c r="F2732" s="137"/>
      <c r="G2732" s="137"/>
      <c r="H2732" s="137"/>
      <c r="I2732" s="137"/>
      <c r="J2732" s="137"/>
      <c r="K2732" s="137"/>
      <c r="L2732" s="137"/>
      <c r="M2732" s="137"/>
      <c r="N2732" s="137"/>
      <c r="O2732" s="137"/>
      <c r="P2732" s="137"/>
      <c r="Q2732" s="137"/>
      <c r="R2732" s="137"/>
      <c r="S2732" s="137"/>
      <c r="T2732" s="137"/>
      <c r="U2732" s="137"/>
      <c r="V2732" s="137"/>
      <c r="W2732" s="137"/>
      <c r="X2732" s="137"/>
      <c r="Y2732" s="137"/>
      <c r="Z2732" s="137"/>
      <c r="AA2732" s="137"/>
      <c r="AB2732" s="137"/>
    </row>
    <row r="2733" s="139" customFormat="1" spans="1:28">
      <c r="A2733" s="137"/>
      <c r="B2733" s="137"/>
      <c r="C2733" s="137"/>
      <c r="D2733" s="137"/>
      <c r="E2733" s="137"/>
      <c r="F2733" s="137"/>
      <c r="G2733" s="137"/>
      <c r="H2733" s="137"/>
      <c r="I2733" s="137"/>
      <c r="J2733" s="137"/>
      <c r="K2733" s="137"/>
      <c r="L2733" s="137"/>
      <c r="M2733" s="137"/>
      <c r="N2733" s="137"/>
      <c r="O2733" s="137"/>
      <c r="P2733" s="137"/>
      <c r="Q2733" s="137"/>
      <c r="R2733" s="137"/>
      <c r="S2733" s="137"/>
      <c r="T2733" s="137"/>
      <c r="U2733" s="137"/>
      <c r="V2733" s="137"/>
      <c r="W2733" s="137"/>
      <c r="X2733" s="137"/>
      <c r="Y2733" s="137"/>
      <c r="Z2733" s="137"/>
      <c r="AA2733" s="137"/>
      <c r="AB2733" s="137"/>
    </row>
    <row r="2734" s="139" customFormat="1" spans="1:28">
      <c r="A2734" s="137"/>
      <c r="B2734" s="137"/>
      <c r="C2734" s="137"/>
      <c r="D2734" s="137"/>
      <c r="E2734" s="137"/>
      <c r="F2734" s="137"/>
      <c r="G2734" s="137"/>
      <c r="H2734" s="137"/>
      <c r="I2734" s="137"/>
      <c r="J2734" s="137"/>
      <c r="K2734" s="137"/>
      <c r="L2734" s="137"/>
      <c r="M2734" s="137"/>
      <c r="N2734" s="137"/>
      <c r="O2734" s="137"/>
      <c r="P2734" s="137"/>
      <c r="Q2734" s="137"/>
      <c r="R2734" s="137"/>
      <c r="S2734" s="137"/>
      <c r="T2734" s="137"/>
      <c r="U2734" s="137"/>
      <c r="V2734" s="137"/>
      <c r="W2734" s="137"/>
      <c r="X2734" s="137"/>
      <c r="Y2734" s="137"/>
      <c r="Z2734" s="137"/>
      <c r="AA2734" s="137"/>
      <c r="AB2734" s="137"/>
    </row>
    <row r="2735" s="139" customFormat="1" spans="1:28">
      <c r="A2735" s="137"/>
      <c r="B2735" s="137"/>
      <c r="C2735" s="137"/>
      <c r="D2735" s="137"/>
      <c r="E2735" s="137"/>
      <c r="F2735" s="137"/>
      <c r="G2735" s="137"/>
      <c r="H2735" s="137"/>
      <c r="I2735" s="137"/>
      <c r="J2735" s="137"/>
      <c r="K2735" s="137"/>
      <c r="L2735" s="137"/>
      <c r="M2735" s="137"/>
      <c r="N2735" s="137"/>
      <c r="O2735" s="137"/>
      <c r="P2735" s="137"/>
      <c r="Q2735" s="137"/>
      <c r="R2735" s="137"/>
      <c r="S2735" s="137"/>
      <c r="T2735" s="137"/>
      <c r="U2735" s="137"/>
      <c r="V2735" s="137"/>
      <c r="W2735" s="137"/>
      <c r="X2735" s="137"/>
      <c r="Y2735" s="137"/>
      <c r="Z2735" s="137"/>
      <c r="AA2735" s="137"/>
      <c r="AB2735" s="137"/>
    </row>
    <row r="2736" s="139" customFormat="1" spans="1:28">
      <c r="A2736" s="137"/>
      <c r="B2736" s="137"/>
      <c r="C2736" s="137"/>
      <c r="D2736" s="137"/>
      <c r="E2736" s="137"/>
      <c r="F2736" s="137"/>
      <c r="G2736" s="137"/>
      <c r="H2736" s="137"/>
      <c r="I2736" s="137"/>
      <c r="J2736" s="137"/>
      <c r="K2736" s="137"/>
      <c r="L2736" s="137"/>
      <c r="M2736" s="137"/>
      <c r="N2736" s="137"/>
      <c r="O2736" s="137"/>
      <c r="P2736" s="137"/>
      <c r="Q2736" s="137"/>
      <c r="R2736" s="137"/>
      <c r="S2736" s="137"/>
      <c r="T2736" s="137"/>
      <c r="U2736" s="137"/>
      <c r="V2736" s="137"/>
      <c r="W2736" s="137"/>
      <c r="X2736" s="137"/>
      <c r="Y2736" s="137"/>
      <c r="Z2736" s="137"/>
      <c r="AA2736" s="137"/>
      <c r="AB2736" s="137"/>
    </row>
    <row r="2737" s="139" customFormat="1" spans="1:28">
      <c r="A2737" s="137"/>
      <c r="B2737" s="137"/>
      <c r="C2737" s="137"/>
      <c r="D2737" s="137"/>
      <c r="E2737" s="137"/>
      <c r="F2737" s="137"/>
      <c r="G2737" s="137"/>
      <c r="H2737" s="137"/>
      <c r="I2737" s="137"/>
      <c r="J2737" s="137"/>
      <c r="K2737" s="137"/>
      <c r="L2737" s="137"/>
      <c r="M2737" s="137"/>
      <c r="N2737" s="137"/>
      <c r="O2737" s="137"/>
      <c r="P2737" s="137"/>
      <c r="Q2737" s="137"/>
      <c r="R2737" s="137"/>
      <c r="S2737" s="137"/>
      <c r="T2737" s="137"/>
      <c r="U2737" s="137"/>
      <c r="V2737" s="137"/>
      <c r="W2737" s="137"/>
      <c r="X2737" s="137"/>
      <c r="Y2737" s="137"/>
      <c r="Z2737" s="137"/>
      <c r="AA2737" s="137"/>
      <c r="AB2737" s="137"/>
    </row>
    <row r="2738" s="139" customFormat="1" spans="1:28">
      <c r="A2738" s="137"/>
      <c r="B2738" s="137"/>
      <c r="C2738" s="137"/>
      <c r="D2738" s="137"/>
      <c r="E2738" s="137"/>
      <c r="F2738" s="137"/>
      <c r="G2738" s="137"/>
      <c r="H2738" s="137"/>
      <c r="I2738" s="137"/>
      <c r="J2738" s="137"/>
      <c r="K2738" s="137"/>
      <c r="L2738" s="137"/>
      <c r="M2738" s="137"/>
      <c r="N2738" s="137"/>
      <c r="O2738" s="137"/>
      <c r="P2738" s="137"/>
      <c r="Q2738" s="137"/>
      <c r="R2738" s="137"/>
      <c r="S2738" s="137"/>
      <c r="T2738" s="137"/>
      <c r="U2738" s="137"/>
      <c r="V2738" s="137"/>
      <c r="W2738" s="137"/>
      <c r="X2738" s="137"/>
      <c r="Y2738" s="137"/>
      <c r="Z2738" s="137"/>
      <c r="AA2738" s="137"/>
      <c r="AB2738" s="137"/>
    </row>
    <row r="2739" s="139" customFormat="1" spans="1:28">
      <c r="A2739" s="137"/>
      <c r="B2739" s="137"/>
      <c r="C2739" s="137"/>
      <c r="D2739" s="137"/>
      <c r="E2739" s="137"/>
      <c r="F2739" s="137"/>
      <c r="G2739" s="137"/>
      <c r="H2739" s="137"/>
      <c r="I2739" s="137"/>
      <c r="J2739" s="137"/>
      <c r="K2739" s="137"/>
      <c r="L2739" s="137"/>
      <c r="M2739" s="137"/>
      <c r="N2739" s="137"/>
      <c r="O2739" s="137"/>
      <c r="P2739" s="137"/>
      <c r="Q2739" s="137"/>
      <c r="R2739" s="137"/>
      <c r="S2739" s="137"/>
      <c r="T2739" s="137"/>
      <c r="U2739" s="137"/>
      <c r="V2739" s="137"/>
      <c r="W2739" s="137"/>
      <c r="X2739" s="137"/>
      <c r="Y2739" s="137"/>
      <c r="Z2739" s="137"/>
      <c r="AA2739" s="137"/>
      <c r="AB2739" s="137"/>
    </row>
    <row r="2740" s="139" customFormat="1" spans="1:28">
      <c r="A2740" s="137"/>
      <c r="B2740" s="137"/>
      <c r="C2740" s="137"/>
      <c r="D2740" s="137"/>
      <c r="E2740" s="137"/>
      <c r="F2740" s="137"/>
      <c r="G2740" s="137"/>
      <c r="H2740" s="137"/>
      <c r="I2740" s="137"/>
      <c r="J2740" s="137"/>
      <c r="K2740" s="137"/>
      <c r="L2740" s="137"/>
      <c r="M2740" s="137"/>
      <c r="N2740" s="137"/>
      <c r="O2740" s="137"/>
      <c r="P2740" s="137"/>
      <c r="Q2740" s="137"/>
      <c r="R2740" s="137"/>
      <c r="S2740" s="137"/>
      <c r="T2740" s="137"/>
      <c r="U2740" s="137"/>
      <c r="V2740" s="137"/>
      <c r="W2740" s="137"/>
      <c r="X2740" s="137"/>
      <c r="Y2740" s="137"/>
      <c r="Z2740" s="137"/>
      <c r="AA2740" s="137"/>
      <c r="AB2740" s="137"/>
    </row>
    <row r="2741" s="139" customFormat="1" spans="1:28">
      <c r="A2741" s="137"/>
      <c r="B2741" s="137"/>
      <c r="C2741" s="137"/>
      <c r="D2741" s="137"/>
      <c r="E2741" s="137"/>
      <c r="F2741" s="137"/>
      <c r="G2741" s="137"/>
      <c r="H2741" s="137"/>
      <c r="I2741" s="137"/>
      <c r="J2741" s="137"/>
      <c r="K2741" s="137"/>
      <c r="L2741" s="137"/>
      <c r="M2741" s="137"/>
      <c r="N2741" s="137"/>
      <c r="O2741" s="137"/>
      <c r="P2741" s="137"/>
      <c r="Q2741" s="137"/>
      <c r="R2741" s="137"/>
      <c r="S2741" s="137"/>
      <c r="T2741" s="137"/>
      <c r="U2741" s="137"/>
      <c r="V2741" s="137"/>
      <c r="W2741" s="137"/>
      <c r="X2741" s="137"/>
      <c r="Y2741" s="137"/>
      <c r="Z2741" s="137"/>
      <c r="AA2741" s="137"/>
      <c r="AB2741" s="137"/>
    </row>
    <row r="2742" s="139" customFormat="1" spans="1:28">
      <c r="A2742" s="137"/>
      <c r="B2742" s="137"/>
      <c r="C2742" s="137"/>
      <c r="D2742" s="137"/>
      <c r="E2742" s="137"/>
      <c r="F2742" s="137"/>
      <c r="G2742" s="137"/>
      <c r="H2742" s="137"/>
      <c r="I2742" s="137"/>
      <c r="J2742" s="137"/>
      <c r="K2742" s="137"/>
      <c r="L2742" s="137"/>
      <c r="M2742" s="137"/>
      <c r="N2742" s="137"/>
      <c r="O2742" s="137"/>
      <c r="P2742" s="137"/>
      <c r="Q2742" s="137"/>
      <c r="R2742" s="137"/>
      <c r="S2742" s="137"/>
      <c r="T2742" s="137"/>
      <c r="U2742" s="137"/>
      <c r="V2742" s="137"/>
      <c r="W2742" s="137"/>
      <c r="X2742" s="137"/>
      <c r="Y2742" s="137"/>
      <c r="Z2742" s="137"/>
      <c r="AA2742" s="137"/>
      <c r="AB2742" s="137"/>
    </row>
    <row r="2743" s="139" customFormat="1" spans="1:28">
      <c r="A2743" s="137"/>
      <c r="B2743" s="137"/>
      <c r="C2743" s="137"/>
      <c r="D2743" s="137"/>
      <c r="E2743" s="137"/>
      <c r="F2743" s="137"/>
      <c r="G2743" s="137"/>
      <c r="H2743" s="137"/>
      <c r="I2743" s="137"/>
      <c r="J2743" s="137"/>
      <c r="K2743" s="137"/>
      <c r="L2743" s="137"/>
      <c r="M2743" s="137"/>
      <c r="N2743" s="137"/>
      <c r="O2743" s="137"/>
      <c r="P2743" s="137"/>
      <c r="Q2743" s="137"/>
      <c r="R2743" s="137"/>
      <c r="S2743" s="137"/>
      <c r="T2743" s="137"/>
      <c r="U2743" s="137"/>
      <c r="V2743" s="137"/>
      <c r="W2743" s="137"/>
      <c r="X2743" s="137"/>
      <c r="Y2743" s="137"/>
      <c r="Z2743" s="137"/>
      <c r="AA2743" s="137"/>
      <c r="AB2743" s="137"/>
    </row>
    <row r="2744" s="139" customFormat="1" spans="1:28">
      <c r="A2744" s="137"/>
      <c r="B2744" s="137"/>
      <c r="C2744" s="137"/>
      <c r="D2744" s="137"/>
      <c r="E2744" s="137"/>
      <c r="F2744" s="137"/>
      <c r="G2744" s="137"/>
      <c r="H2744" s="137"/>
      <c r="I2744" s="137"/>
      <c r="J2744" s="137"/>
      <c r="K2744" s="137"/>
      <c r="L2744" s="137"/>
      <c r="M2744" s="137"/>
      <c r="N2744" s="137"/>
      <c r="O2744" s="137"/>
      <c r="P2744" s="137"/>
      <c r="Q2744" s="137"/>
      <c r="R2744" s="137"/>
      <c r="S2744" s="137"/>
      <c r="T2744" s="137"/>
      <c r="U2744" s="137"/>
      <c r="V2744" s="137"/>
      <c r="W2744" s="137"/>
      <c r="X2744" s="137"/>
      <c r="Y2744" s="137"/>
      <c r="Z2744" s="137"/>
      <c r="AA2744" s="137"/>
      <c r="AB2744" s="137"/>
    </row>
    <row r="2745" s="139" customFormat="1" spans="1:28">
      <c r="A2745" s="137"/>
      <c r="B2745" s="137"/>
      <c r="C2745" s="137"/>
      <c r="D2745" s="137"/>
      <c r="E2745" s="137"/>
      <c r="F2745" s="137"/>
      <c r="G2745" s="137"/>
      <c r="H2745" s="137"/>
      <c r="I2745" s="137"/>
      <c r="J2745" s="137"/>
      <c r="K2745" s="137"/>
      <c r="L2745" s="137"/>
      <c r="M2745" s="137"/>
      <c r="N2745" s="137"/>
      <c r="O2745" s="137"/>
      <c r="P2745" s="137"/>
      <c r="Q2745" s="137"/>
      <c r="R2745" s="137"/>
      <c r="S2745" s="137"/>
      <c r="T2745" s="137"/>
      <c r="U2745" s="137"/>
      <c r="V2745" s="137"/>
      <c r="W2745" s="137"/>
      <c r="X2745" s="137"/>
      <c r="Y2745" s="137"/>
      <c r="Z2745" s="137"/>
      <c r="AA2745" s="137"/>
      <c r="AB2745" s="137"/>
    </row>
    <row r="2746" s="139" customFormat="1" spans="1:28">
      <c r="A2746" s="137"/>
      <c r="B2746" s="137"/>
      <c r="C2746" s="137"/>
      <c r="D2746" s="137"/>
      <c r="E2746" s="137"/>
      <c r="F2746" s="137"/>
      <c r="G2746" s="137"/>
      <c r="H2746" s="137"/>
      <c r="I2746" s="137"/>
      <c r="J2746" s="137"/>
      <c r="K2746" s="137"/>
      <c r="L2746" s="137"/>
      <c r="M2746" s="137"/>
      <c r="N2746" s="137"/>
      <c r="O2746" s="137"/>
      <c r="P2746" s="137"/>
      <c r="Q2746" s="137"/>
      <c r="R2746" s="137"/>
      <c r="S2746" s="137"/>
      <c r="T2746" s="137"/>
      <c r="U2746" s="137"/>
      <c r="V2746" s="137"/>
      <c r="W2746" s="137"/>
      <c r="X2746" s="137"/>
      <c r="Y2746" s="137"/>
      <c r="Z2746" s="137"/>
      <c r="AA2746" s="137"/>
      <c r="AB2746" s="137"/>
    </row>
    <row r="2747" s="139" customFormat="1" spans="1:28">
      <c r="A2747" s="137"/>
      <c r="B2747" s="137"/>
      <c r="C2747" s="137"/>
      <c r="D2747" s="137"/>
      <c r="E2747" s="137"/>
      <c r="F2747" s="137"/>
      <c r="G2747" s="137"/>
      <c r="H2747" s="137"/>
      <c r="I2747" s="137"/>
      <c r="J2747" s="137"/>
      <c r="K2747" s="137"/>
      <c r="L2747" s="137"/>
      <c r="M2747" s="137"/>
      <c r="N2747" s="137"/>
      <c r="O2747" s="137"/>
      <c r="P2747" s="137"/>
      <c r="Q2747" s="137"/>
      <c r="R2747" s="137"/>
      <c r="S2747" s="137"/>
      <c r="T2747" s="137"/>
      <c r="U2747" s="137"/>
      <c r="V2747" s="137"/>
      <c r="W2747" s="137"/>
      <c r="X2747" s="137"/>
      <c r="Y2747" s="137"/>
      <c r="Z2747" s="137"/>
      <c r="AA2747" s="137"/>
      <c r="AB2747" s="137"/>
    </row>
    <row r="2748" s="139" customFormat="1" spans="1:28">
      <c r="A2748" s="137"/>
      <c r="B2748" s="137"/>
      <c r="C2748" s="137"/>
      <c r="D2748" s="137"/>
      <c r="E2748" s="137"/>
      <c r="F2748" s="137"/>
      <c r="G2748" s="137"/>
      <c r="H2748" s="137"/>
      <c r="I2748" s="137"/>
      <c r="J2748" s="137"/>
      <c r="K2748" s="137"/>
      <c r="L2748" s="137"/>
      <c r="M2748" s="137"/>
      <c r="N2748" s="137"/>
      <c r="O2748" s="137"/>
      <c r="P2748" s="137"/>
      <c r="Q2748" s="137"/>
      <c r="R2748" s="137"/>
      <c r="S2748" s="137"/>
      <c r="T2748" s="137"/>
      <c r="U2748" s="137"/>
      <c r="V2748" s="137"/>
      <c r="W2748" s="137"/>
      <c r="X2748" s="137"/>
      <c r="Y2748" s="137"/>
      <c r="Z2748" s="137"/>
      <c r="AA2748" s="137"/>
      <c r="AB2748" s="137"/>
    </row>
    <row r="2749" s="139" customFormat="1" spans="1:28">
      <c r="A2749" s="137"/>
      <c r="B2749" s="137"/>
      <c r="C2749" s="137"/>
      <c r="D2749" s="137"/>
      <c r="E2749" s="137"/>
      <c r="F2749" s="137"/>
      <c r="G2749" s="137"/>
      <c r="H2749" s="137"/>
      <c r="I2749" s="137"/>
      <c r="J2749" s="137"/>
      <c r="K2749" s="137"/>
      <c r="L2749" s="137"/>
      <c r="M2749" s="137"/>
      <c r="N2749" s="137"/>
      <c r="O2749" s="137"/>
      <c r="P2749" s="137"/>
      <c r="Q2749" s="137"/>
      <c r="R2749" s="137"/>
      <c r="S2749" s="137"/>
      <c r="T2749" s="137"/>
      <c r="U2749" s="137"/>
      <c r="V2749" s="137"/>
      <c r="W2749" s="137"/>
      <c r="X2749" s="137"/>
      <c r="Y2749" s="137"/>
      <c r="Z2749" s="137"/>
      <c r="AA2749" s="137"/>
      <c r="AB2749" s="137"/>
    </row>
    <row r="2750" s="139" customFormat="1" spans="1:28">
      <c r="A2750" s="137"/>
      <c r="B2750" s="137"/>
      <c r="C2750" s="137"/>
      <c r="D2750" s="137"/>
      <c r="E2750" s="137"/>
      <c r="F2750" s="137"/>
      <c r="G2750" s="137"/>
      <c r="H2750" s="137"/>
      <c r="I2750" s="137"/>
      <c r="J2750" s="137"/>
      <c r="K2750" s="137"/>
      <c r="L2750" s="137"/>
      <c r="M2750" s="137"/>
      <c r="N2750" s="137"/>
      <c r="O2750" s="137"/>
      <c r="P2750" s="137"/>
      <c r="Q2750" s="137"/>
      <c r="R2750" s="137"/>
      <c r="S2750" s="137"/>
      <c r="T2750" s="137"/>
      <c r="U2750" s="137"/>
      <c r="V2750" s="137"/>
      <c r="W2750" s="137"/>
      <c r="X2750" s="137"/>
      <c r="Y2750" s="137"/>
      <c r="Z2750" s="137"/>
      <c r="AA2750" s="137"/>
      <c r="AB2750" s="137"/>
    </row>
    <row r="2751" s="139" customFormat="1" spans="1:28">
      <c r="A2751" s="137"/>
      <c r="B2751" s="137"/>
      <c r="C2751" s="137"/>
      <c r="D2751" s="137"/>
      <c r="E2751" s="137"/>
      <c r="F2751" s="137"/>
      <c r="G2751" s="137"/>
      <c r="H2751" s="137"/>
      <c r="I2751" s="137"/>
      <c r="J2751" s="137"/>
      <c r="K2751" s="137"/>
      <c r="L2751" s="137"/>
      <c r="M2751" s="137"/>
      <c r="N2751" s="137"/>
      <c r="O2751" s="137"/>
      <c r="P2751" s="137"/>
      <c r="Q2751" s="137"/>
      <c r="R2751" s="137"/>
      <c r="S2751" s="137"/>
      <c r="T2751" s="137"/>
      <c r="U2751" s="137"/>
      <c r="V2751" s="137"/>
      <c r="W2751" s="137"/>
      <c r="X2751" s="137"/>
      <c r="Y2751" s="137"/>
      <c r="Z2751" s="137"/>
      <c r="AA2751" s="137"/>
      <c r="AB2751" s="137"/>
    </row>
    <row r="2752" s="139" customFormat="1" spans="1:28">
      <c r="A2752" s="137"/>
      <c r="B2752" s="137"/>
      <c r="C2752" s="137"/>
      <c r="D2752" s="137"/>
      <c r="E2752" s="137"/>
      <c r="F2752" s="137"/>
      <c r="G2752" s="137"/>
      <c r="H2752" s="137"/>
      <c r="I2752" s="137"/>
      <c r="J2752" s="137"/>
      <c r="K2752" s="137"/>
      <c r="L2752" s="137"/>
      <c r="M2752" s="137"/>
      <c r="N2752" s="137"/>
      <c r="O2752" s="137"/>
      <c r="P2752" s="137"/>
      <c r="Q2752" s="137"/>
      <c r="R2752" s="137"/>
      <c r="S2752" s="137"/>
      <c r="T2752" s="137"/>
      <c r="U2752" s="137"/>
      <c r="V2752" s="137"/>
      <c r="W2752" s="137"/>
      <c r="X2752" s="137"/>
      <c r="Y2752" s="137"/>
      <c r="Z2752" s="137"/>
      <c r="AA2752" s="137"/>
      <c r="AB2752" s="137"/>
    </row>
    <row r="2753" s="139" customFormat="1" spans="1:28">
      <c r="A2753" s="137"/>
      <c r="B2753" s="137"/>
      <c r="C2753" s="137"/>
      <c r="D2753" s="137"/>
      <c r="E2753" s="137"/>
      <c r="F2753" s="137"/>
      <c r="G2753" s="137"/>
      <c r="H2753" s="137"/>
      <c r="I2753" s="137"/>
      <c r="J2753" s="137"/>
      <c r="K2753" s="137"/>
      <c r="L2753" s="137"/>
      <c r="M2753" s="137"/>
      <c r="N2753" s="137"/>
      <c r="O2753" s="137"/>
      <c r="P2753" s="137"/>
      <c r="Q2753" s="137"/>
      <c r="R2753" s="137"/>
      <c r="S2753" s="137"/>
      <c r="T2753" s="137"/>
      <c r="U2753" s="137"/>
      <c r="V2753" s="137"/>
      <c r="W2753" s="137"/>
      <c r="X2753" s="137"/>
      <c r="Y2753" s="137"/>
      <c r="Z2753" s="137"/>
      <c r="AA2753" s="137"/>
      <c r="AB2753" s="137"/>
    </row>
    <row r="2754" s="139" customFormat="1" spans="1:28">
      <c r="A2754" s="137"/>
      <c r="B2754" s="137"/>
      <c r="C2754" s="137"/>
      <c r="D2754" s="137"/>
      <c r="E2754" s="137"/>
      <c r="F2754" s="137"/>
      <c r="G2754" s="137"/>
      <c r="H2754" s="137"/>
      <c r="I2754" s="137"/>
      <c r="J2754" s="137"/>
      <c r="K2754" s="137"/>
      <c r="L2754" s="137"/>
      <c r="M2754" s="137"/>
      <c r="N2754" s="137"/>
      <c r="O2754" s="137"/>
      <c r="P2754" s="137"/>
      <c r="Q2754" s="137"/>
      <c r="R2754" s="137"/>
      <c r="S2754" s="137"/>
      <c r="T2754" s="137"/>
      <c r="U2754" s="137"/>
      <c r="V2754" s="137"/>
      <c r="W2754" s="137"/>
      <c r="X2754" s="137"/>
      <c r="Y2754" s="137"/>
      <c r="Z2754" s="137"/>
      <c r="AA2754" s="137"/>
      <c r="AB2754" s="137"/>
    </row>
    <row r="2755" s="139" customFormat="1" spans="1:28">
      <c r="A2755" s="137"/>
      <c r="B2755" s="137"/>
      <c r="C2755" s="137"/>
      <c r="D2755" s="137"/>
      <c r="E2755" s="137"/>
      <c r="F2755" s="137"/>
      <c r="G2755" s="137"/>
      <c r="H2755" s="137"/>
      <c r="I2755" s="137"/>
      <c r="J2755" s="137"/>
      <c r="K2755" s="137"/>
      <c r="L2755" s="137"/>
      <c r="M2755" s="137"/>
      <c r="N2755" s="137"/>
      <c r="O2755" s="137"/>
      <c r="P2755" s="137"/>
      <c r="Q2755" s="137"/>
      <c r="R2755" s="137"/>
      <c r="S2755" s="137"/>
      <c r="T2755" s="137"/>
      <c r="U2755" s="137"/>
      <c r="V2755" s="137"/>
      <c r="W2755" s="137"/>
      <c r="X2755" s="137"/>
      <c r="Y2755" s="137"/>
      <c r="Z2755" s="137"/>
      <c r="AA2755" s="137"/>
      <c r="AB2755" s="137"/>
    </row>
    <row r="2756" s="139" customFormat="1" spans="1:28">
      <c r="A2756" s="137"/>
      <c r="B2756" s="137"/>
      <c r="C2756" s="137"/>
      <c r="D2756" s="137"/>
      <c r="E2756" s="137"/>
      <c r="F2756" s="137"/>
      <c r="G2756" s="137"/>
      <c r="H2756" s="137"/>
      <c r="I2756" s="137"/>
      <c r="J2756" s="137"/>
      <c r="K2756" s="137"/>
      <c r="L2756" s="137"/>
      <c r="M2756" s="137"/>
      <c r="N2756" s="137"/>
      <c r="O2756" s="137"/>
      <c r="P2756" s="137"/>
      <c r="Q2756" s="137"/>
      <c r="R2756" s="137"/>
      <c r="S2756" s="137"/>
      <c r="T2756" s="137"/>
      <c r="U2756" s="137"/>
      <c r="V2756" s="137"/>
      <c r="W2756" s="137"/>
      <c r="X2756" s="137"/>
      <c r="Y2756" s="137"/>
      <c r="Z2756" s="137"/>
      <c r="AA2756" s="137"/>
      <c r="AB2756" s="137"/>
    </row>
    <row r="2757" s="139" customFormat="1" spans="1:28">
      <c r="A2757" s="137"/>
      <c r="B2757" s="137"/>
      <c r="C2757" s="137"/>
      <c r="D2757" s="137"/>
      <c r="E2757" s="137"/>
      <c r="F2757" s="137"/>
      <c r="G2757" s="137"/>
      <c r="H2757" s="137"/>
      <c r="I2757" s="137"/>
      <c r="J2757" s="137"/>
      <c r="K2757" s="137"/>
      <c r="L2757" s="137"/>
      <c r="M2757" s="137"/>
      <c r="N2757" s="137"/>
      <c r="O2757" s="137"/>
      <c r="P2757" s="137"/>
      <c r="Q2757" s="137"/>
      <c r="R2757" s="137"/>
      <c r="S2757" s="137"/>
      <c r="T2757" s="137"/>
      <c r="U2757" s="137"/>
      <c r="V2757" s="137"/>
      <c r="W2757" s="137"/>
      <c r="X2757" s="137"/>
      <c r="Y2757" s="137"/>
      <c r="Z2757" s="137"/>
      <c r="AA2757" s="137"/>
      <c r="AB2757" s="137"/>
    </row>
    <row r="2758" s="139" customFormat="1" spans="1:28">
      <c r="A2758" s="137"/>
      <c r="B2758" s="137"/>
      <c r="C2758" s="137"/>
      <c r="D2758" s="137"/>
      <c r="E2758" s="137"/>
      <c r="F2758" s="137"/>
      <c r="G2758" s="137"/>
      <c r="H2758" s="137"/>
      <c r="I2758" s="137"/>
      <c r="J2758" s="137"/>
      <c r="K2758" s="137"/>
      <c r="L2758" s="137"/>
      <c r="M2758" s="137"/>
      <c r="N2758" s="137"/>
      <c r="O2758" s="137"/>
      <c r="P2758" s="137"/>
      <c r="Q2758" s="137"/>
      <c r="R2758" s="137"/>
      <c r="S2758" s="137"/>
      <c r="T2758" s="137"/>
      <c r="U2758" s="137"/>
      <c r="V2758" s="137"/>
      <c r="W2758" s="137"/>
      <c r="X2758" s="137"/>
      <c r="Y2758" s="137"/>
      <c r="Z2758" s="137"/>
      <c r="AA2758" s="137"/>
      <c r="AB2758" s="137"/>
    </row>
    <row r="2759" s="139" customFormat="1" spans="1:28">
      <c r="A2759" s="137"/>
      <c r="B2759" s="137"/>
      <c r="C2759" s="137"/>
      <c r="D2759" s="137"/>
      <c r="E2759" s="137"/>
      <c r="F2759" s="137"/>
      <c r="G2759" s="137"/>
      <c r="H2759" s="137"/>
      <c r="I2759" s="137"/>
      <c r="J2759" s="137"/>
      <c r="K2759" s="137"/>
      <c r="L2759" s="137"/>
      <c r="M2759" s="137"/>
      <c r="N2759" s="137"/>
      <c r="O2759" s="137"/>
      <c r="P2759" s="137"/>
      <c r="Q2759" s="137"/>
      <c r="R2759" s="137"/>
      <c r="S2759" s="137"/>
      <c r="T2759" s="137"/>
      <c r="U2759" s="137"/>
      <c r="V2759" s="137"/>
      <c r="W2759" s="137"/>
      <c r="X2759" s="137"/>
      <c r="Y2759" s="137"/>
      <c r="Z2759" s="137"/>
      <c r="AA2759" s="137"/>
      <c r="AB2759" s="137"/>
    </row>
    <row r="2760" s="139" customFormat="1" spans="1:28">
      <c r="A2760" s="137"/>
      <c r="B2760" s="137"/>
      <c r="C2760" s="137"/>
      <c r="D2760" s="137"/>
      <c r="E2760" s="137"/>
      <c r="F2760" s="137"/>
      <c r="G2760" s="137"/>
      <c r="H2760" s="137"/>
      <c r="I2760" s="137"/>
      <c r="J2760" s="137"/>
      <c r="K2760" s="137"/>
      <c r="L2760" s="137"/>
      <c r="M2760" s="137"/>
      <c r="N2760" s="137"/>
      <c r="O2760" s="137"/>
      <c r="P2760" s="137"/>
      <c r="Q2760" s="137"/>
      <c r="R2760" s="137"/>
      <c r="S2760" s="137"/>
      <c r="T2760" s="137"/>
      <c r="U2760" s="137"/>
      <c r="V2760" s="137"/>
      <c r="W2760" s="137"/>
      <c r="X2760" s="137"/>
      <c r="Y2760" s="137"/>
      <c r="Z2760" s="137"/>
      <c r="AA2760" s="137"/>
      <c r="AB2760" s="137"/>
    </row>
    <row r="2761" s="139" customFormat="1" spans="1:28">
      <c r="A2761" s="137"/>
      <c r="B2761" s="137"/>
      <c r="C2761" s="137"/>
      <c r="D2761" s="137"/>
      <c r="E2761" s="137"/>
      <c r="F2761" s="137"/>
      <c r="G2761" s="137"/>
      <c r="H2761" s="137"/>
      <c r="I2761" s="137"/>
      <c r="J2761" s="137"/>
      <c r="K2761" s="137"/>
      <c r="L2761" s="137"/>
      <c r="M2761" s="137"/>
      <c r="N2761" s="137"/>
      <c r="O2761" s="137"/>
      <c r="P2761" s="137"/>
      <c r="Q2761" s="137"/>
      <c r="R2761" s="137"/>
      <c r="S2761" s="137"/>
      <c r="T2761" s="137"/>
      <c r="U2761" s="137"/>
      <c r="V2761" s="137"/>
      <c r="W2761" s="137"/>
      <c r="X2761" s="137"/>
      <c r="Y2761" s="137"/>
      <c r="Z2761" s="137"/>
      <c r="AA2761" s="137"/>
      <c r="AB2761" s="137"/>
    </row>
    <row r="2762" s="139" customFormat="1" spans="1:28">
      <c r="A2762" s="137"/>
      <c r="B2762" s="137"/>
      <c r="C2762" s="137"/>
      <c r="D2762" s="137"/>
      <c r="E2762" s="137"/>
      <c r="F2762" s="137"/>
      <c r="G2762" s="137"/>
      <c r="H2762" s="137"/>
      <c r="I2762" s="137"/>
      <c r="J2762" s="137"/>
      <c r="K2762" s="137"/>
      <c r="L2762" s="137"/>
      <c r="M2762" s="137"/>
      <c r="N2762" s="137"/>
      <c r="O2762" s="137"/>
      <c r="P2762" s="137"/>
      <c r="Q2762" s="137"/>
      <c r="R2762" s="137"/>
      <c r="S2762" s="137"/>
      <c r="T2762" s="137"/>
      <c r="U2762" s="137"/>
      <c r="V2762" s="137"/>
      <c r="W2762" s="137"/>
      <c r="X2762" s="137"/>
      <c r="Y2762" s="137"/>
      <c r="Z2762" s="137"/>
      <c r="AA2762" s="137"/>
      <c r="AB2762" s="137"/>
    </row>
    <row r="2763" s="139" customFormat="1" spans="1:28">
      <c r="A2763" s="137"/>
      <c r="B2763" s="137"/>
      <c r="C2763" s="137"/>
      <c r="D2763" s="137"/>
      <c r="E2763" s="137"/>
      <c r="F2763" s="137"/>
      <c r="G2763" s="137"/>
      <c r="H2763" s="137"/>
      <c r="I2763" s="137"/>
      <c r="J2763" s="137"/>
      <c r="K2763" s="137"/>
      <c r="L2763" s="137"/>
      <c r="M2763" s="137"/>
      <c r="N2763" s="137"/>
      <c r="O2763" s="137"/>
      <c r="P2763" s="137"/>
      <c r="Q2763" s="137"/>
      <c r="R2763" s="137"/>
      <c r="S2763" s="137"/>
      <c r="T2763" s="137"/>
      <c r="U2763" s="137"/>
      <c r="V2763" s="137"/>
      <c r="W2763" s="137"/>
      <c r="X2763" s="137"/>
      <c r="Y2763" s="137"/>
      <c r="Z2763" s="137"/>
      <c r="AA2763" s="137"/>
      <c r="AB2763" s="137"/>
    </row>
    <row r="2764" s="139" customFormat="1" spans="1:28">
      <c r="A2764" s="137"/>
      <c r="B2764" s="137"/>
      <c r="C2764" s="137"/>
      <c r="D2764" s="137"/>
      <c r="E2764" s="137"/>
      <c r="F2764" s="137"/>
      <c r="G2764" s="137"/>
      <c r="H2764" s="137"/>
      <c r="I2764" s="137"/>
      <c r="J2764" s="137"/>
      <c r="K2764" s="137"/>
      <c r="L2764" s="137"/>
      <c r="M2764" s="137"/>
      <c r="N2764" s="137"/>
      <c r="O2764" s="137"/>
      <c r="P2764" s="137"/>
      <c r="Q2764" s="137"/>
      <c r="R2764" s="137"/>
      <c r="S2764" s="137"/>
      <c r="T2764" s="137"/>
      <c r="U2764" s="137"/>
      <c r="V2764" s="137"/>
      <c r="W2764" s="137"/>
      <c r="X2764" s="137"/>
      <c r="Y2764" s="137"/>
      <c r="Z2764" s="137"/>
      <c r="AA2764" s="137"/>
      <c r="AB2764" s="137"/>
    </row>
    <row r="2765" s="139" customFormat="1" spans="1:28">
      <c r="A2765" s="137"/>
      <c r="B2765" s="137"/>
      <c r="C2765" s="137"/>
      <c r="D2765" s="137"/>
      <c r="E2765" s="137"/>
      <c r="F2765" s="137"/>
      <c r="G2765" s="137"/>
      <c r="H2765" s="137"/>
      <c r="I2765" s="137"/>
      <c r="J2765" s="137"/>
      <c r="K2765" s="137"/>
      <c r="L2765" s="137"/>
      <c r="M2765" s="137"/>
      <c r="N2765" s="137"/>
      <c r="O2765" s="137"/>
      <c r="P2765" s="137"/>
      <c r="Q2765" s="137"/>
      <c r="R2765" s="137"/>
      <c r="S2765" s="137"/>
      <c r="T2765" s="137"/>
      <c r="U2765" s="137"/>
      <c r="V2765" s="137"/>
      <c r="W2765" s="137"/>
      <c r="X2765" s="137"/>
      <c r="Y2765" s="137"/>
      <c r="Z2765" s="137"/>
      <c r="AA2765" s="137"/>
      <c r="AB2765" s="137"/>
    </row>
    <row r="2766" s="139" customFormat="1" spans="1:28">
      <c r="A2766" s="137"/>
      <c r="B2766" s="137"/>
      <c r="C2766" s="137"/>
      <c r="D2766" s="137"/>
      <c r="E2766" s="137"/>
      <c r="F2766" s="137"/>
      <c r="G2766" s="137"/>
      <c r="H2766" s="137"/>
      <c r="I2766" s="137"/>
      <c r="J2766" s="137"/>
      <c r="K2766" s="137"/>
      <c r="L2766" s="137"/>
      <c r="M2766" s="137"/>
      <c r="N2766" s="137"/>
      <c r="O2766" s="137"/>
      <c r="P2766" s="137"/>
      <c r="Q2766" s="137"/>
      <c r="R2766" s="137"/>
      <c r="S2766" s="137"/>
      <c r="T2766" s="137"/>
      <c r="U2766" s="137"/>
      <c r="V2766" s="137"/>
      <c r="W2766" s="137"/>
      <c r="X2766" s="137"/>
      <c r="Y2766" s="137"/>
      <c r="Z2766" s="137"/>
      <c r="AA2766" s="137"/>
      <c r="AB2766" s="137"/>
    </row>
    <row r="2767" s="139" customFormat="1" spans="1:28">
      <c r="A2767" s="137"/>
      <c r="B2767" s="137"/>
      <c r="C2767" s="137"/>
      <c r="D2767" s="137"/>
      <c r="E2767" s="137"/>
      <c r="F2767" s="137"/>
      <c r="G2767" s="137"/>
      <c r="H2767" s="137"/>
      <c r="I2767" s="137"/>
      <c r="J2767" s="137"/>
      <c r="K2767" s="137"/>
      <c r="L2767" s="137"/>
      <c r="M2767" s="137"/>
      <c r="N2767" s="137"/>
      <c r="O2767" s="137"/>
      <c r="P2767" s="137"/>
      <c r="Q2767" s="137"/>
      <c r="R2767" s="137"/>
      <c r="S2767" s="137"/>
      <c r="T2767" s="137"/>
      <c r="U2767" s="137"/>
      <c r="V2767" s="137"/>
      <c r="W2767" s="137"/>
      <c r="X2767" s="137"/>
      <c r="Y2767" s="137"/>
      <c r="Z2767" s="137"/>
      <c r="AA2767" s="137"/>
      <c r="AB2767" s="137"/>
    </row>
    <row r="2768" s="139" customFormat="1" spans="1:28">
      <c r="A2768" s="137"/>
      <c r="B2768" s="137"/>
      <c r="C2768" s="137"/>
      <c r="D2768" s="137"/>
      <c r="E2768" s="137"/>
      <c r="F2768" s="137"/>
      <c r="G2768" s="137"/>
      <c r="H2768" s="137"/>
      <c r="I2768" s="137"/>
      <c r="J2768" s="137"/>
      <c r="K2768" s="137"/>
      <c r="L2768" s="137"/>
      <c r="M2768" s="137"/>
      <c r="N2768" s="137"/>
      <c r="O2768" s="137"/>
      <c r="P2768" s="137"/>
      <c r="Q2768" s="137"/>
      <c r="R2768" s="137"/>
      <c r="S2768" s="137"/>
      <c r="T2768" s="137"/>
      <c r="U2768" s="137"/>
      <c r="V2768" s="137"/>
      <c r="W2768" s="137"/>
      <c r="X2768" s="137"/>
      <c r="Y2768" s="137"/>
      <c r="Z2768" s="137"/>
      <c r="AA2768" s="137"/>
      <c r="AB2768" s="137"/>
    </row>
    <row r="2769" s="139" customFormat="1" spans="1:28">
      <c r="A2769" s="137"/>
      <c r="B2769" s="137"/>
      <c r="C2769" s="137"/>
      <c r="D2769" s="137"/>
      <c r="E2769" s="137"/>
      <c r="F2769" s="137"/>
      <c r="G2769" s="137"/>
      <c r="H2769" s="137"/>
      <c r="I2769" s="137"/>
      <c r="J2769" s="137"/>
      <c r="K2769" s="137"/>
      <c r="L2769" s="137"/>
      <c r="M2769" s="137"/>
      <c r="N2769" s="137"/>
      <c r="O2769" s="137"/>
      <c r="P2769" s="137"/>
      <c r="Q2769" s="137"/>
      <c r="R2769" s="137"/>
      <c r="S2769" s="137"/>
      <c r="T2769" s="137"/>
      <c r="U2769" s="137"/>
      <c r="V2769" s="137"/>
      <c r="W2769" s="137"/>
      <c r="X2769" s="137"/>
      <c r="Y2769" s="137"/>
      <c r="Z2769" s="137"/>
      <c r="AA2769" s="137"/>
      <c r="AB2769" s="137"/>
    </row>
    <row r="2770" s="139" customFormat="1" spans="1:28">
      <c r="A2770" s="137"/>
      <c r="B2770" s="137"/>
      <c r="C2770" s="137"/>
      <c r="D2770" s="137"/>
      <c r="E2770" s="137"/>
      <c r="F2770" s="137"/>
      <c r="G2770" s="137"/>
      <c r="H2770" s="137"/>
      <c r="I2770" s="137"/>
      <c r="J2770" s="137"/>
      <c r="K2770" s="137"/>
      <c r="L2770" s="137"/>
      <c r="M2770" s="137"/>
      <c r="N2770" s="137"/>
      <c r="O2770" s="137"/>
      <c r="P2770" s="137"/>
      <c r="Q2770" s="137"/>
      <c r="R2770" s="137"/>
      <c r="S2770" s="137"/>
      <c r="T2770" s="137"/>
      <c r="U2770" s="137"/>
      <c r="V2770" s="137"/>
      <c r="W2770" s="137"/>
      <c r="X2770" s="137"/>
      <c r="Y2770" s="137"/>
      <c r="Z2770" s="137"/>
      <c r="AA2770" s="137"/>
      <c r="AB2770" s="137"/>
    </row>
    <row r="2771" s="139" customFormat="1" spans="1:28">
      <c r="A2771" s="137"/>
      <c r="B2771" s="137"/>
      <c r="C2771" s="137"/>
      <c r="D2771" s="137"/>
      <c r="E2771" s="137"/>
      <c r="F2771" s="137"/>
      <c r="G2771" s="137"/>
      <c r="H2771" s="137"/>
      <c r="I2771" s="137"/>
      <c r="J2771" s="137"/>
      <c r="K2771" s="137"/>
      <c r="L2771" s="137"/>
      <c r="M2771" s="137"/>
      <c r="N2771" s="137"/>
      <c r="O2771" s="137"/>
      <c r="P2771" s="137"/>
      <c r="Q2771" s="137"/>
      <c r="R2771" s="137"/>
      <c r="S2771" s="137"/>
      <c r="T2771" s="137"/>
      <c r="U2771" s="137"/>
      <c r="V2771" s="137"/>
      <c r="W2771" s="137"/>
      <c r="X2771" s="137"/>
      <c r="Y2771" s="137"/>
      <c r="Z2771" s="137"/>
      <c r="AA2771" s="137"/>
      <c r="AB2771" s="137"/>
    </row>
    <row r="2772" s="139" customFormat="1" spans="1:28">
      <c r="A2772" s="137"/>
      <c r="B2772" s="137"/>
      <c r="C2772" s="137"/>
      <c r="D2772" s="137"/>
      <c r="E2772" s="137"/>
      <c r="F2772" s="137"/>
      <c r="G2772" s="137"/>
      <c r="H2772" s="137"/>
      <c r="I2772" s="137"/>
      <c r="J2772" s="137"/>
      <c r="K2772" s="137"/>
      <c r="L2772" s="137"/>
      <c r="M2772" s="137"/>
      <c r="N2772" s="137"/>
      <c r="O2772" s="137"/>
      <c r="P2772" s="137"/>
      <c r="Q2772" s="137"/>
      <c r="R2772" s="137"/>
      <c r="S2772" s="137"/>
      <c r="T2772" s="137"/>
      <c r="U2772" s="137"/>
      <c r="V2772" s="137"/>
      <c r="W2772" s="137"/>
      <c r="X2772" s="137"/>
      <c r="Y2772" s="137"/>
      <c r="Z2772" s="137"/>
      <c r="AA2772" s="137"/>
      <c r="AB2772" s="137"/>
    </row>
    <row r="2773" s="139" customFormat="1" spans="1:28">
      <c r="A2773" s="137"/>
      <c r="B2773" s="137"/>
      <c r="C2773" s="137"/>
      <c r="D2773" s="137"/>
      <c r="E2773" s="137"/>
      <c r="F2773" s="137"/>
      <c r="G2773" s="137"/>
      <c r="H2773" s="137"/>
      <c r="I2773" s="137"/>
      <c r="J2773" s="137"/>
      <c r="K2773" s="137"/>
      <c r="L2773" s="137"/>
      <c r="M2773" s="137"/>
      <c r="N2773" s="137"/>
      <c r="O2773" s="137"/>
      <c r="P2773" s="137"/>
      <c r="Q2773" s="137"/>
      <c r="R2773" s="137"/>
      <c r="S2773" s="137"/>
      <c r="T2773" s="137"/>
      <c r="U2773" s="137"/>
      <c r="V2773" s="137"/>
      <c r="W2773" s="137"/>
      <c r="X2773" s="137"/>
      <c r="Y2773" s="137"/>
      <c r="Z2773" s="137"/>
      <c r="AA2773" s="137"/>
      <c r="AB2773" s="137"/>
    </row>
    <row r="2774" s="139" customFormat="1" spans="1:28">
      <c r="A2774" s="137"/>
      <c r="B2774" s="137"/>
      <c r="C2774" s="137"/>
      <c r="D2774" s="137"/>
      <c r="E2774" s="137"/>
      <c r="F2774" s="137"/>
      <c r="G2774" s="137"/>
      <c r="H2774" s="137"/>
      <c r="I2774" s="137"/>
      <c r="J2774" s="137"/>
      <c r="K2774" s="137"/>
      <c r="L2774" s="137"/>
      <c r="M2774" s="137"/>
      <c r="N2774" s="137"/>
      <c r="O2774" s="137"/>
      <c r="P2774" s="137"/>
      <c r="Q2774" s="137"/>
      <c r="R2774" s="137"/>
      <c r="S2774" s="137"/>
      <c r="T2774" s="137"/>
      <c r="U2774" s="137"/>
      <c r="V2774" s="137"/>
      <c r="W2774" s="137"/>
      <c r="X2774" s="137"/>
      <c r="Y2774" s="137"/>
      <c r="Z2774" s="137"/>
      <c r="AA2774" s="137"/>
      <c r="AB2774" s="137"/>
    </row>
    <row r="2775" s="139" customFormat="1" spans="1:28">
      <c r="A2775" s="137"/>
      <c r="B2775" s="137"/>
      <c r="C2775" s="137"/>
      <c r="D2775" s="137"/>
      <c r="E2775" s="137"/>
      <c r="F2775" s="137"/>
      <c r="G2775" s="137"/>
      <c r="H2775" s="137"/>
      <c r="I2775" s="137"/>
      <c r="J2775" s="137"/>
      <c r="K2775" s="137"/>
      <c r="L2775" s="137"/>
      <c r="M2775" s="137"/>
      <c r="N2775" s="137"/>
      <c r="O2775" s="137"/>
      <c r="P2775" s="137"/>
      <c r="Q2775" s="137"/>
      <c r="R2775" s="137"/>
      <c r="S2775" s="137"/>
      <c r="T2775" s="137"/>
      <c r="U2775" s="137"/>
      <c r="V2775" s="137"/>
      <c r="W2775" s="137"/>
      <c r="X2775" s="137"/>
      <c r="Y2775" s="137"/>
      <c r="Z2775" s="137"/>
      <c r="AA2775" s="137"/>
      <c r="AB2775" s="137"/>
    </row>
    <row r="2776" s="139" customFormat="1" spans="1:28">
      <c r="A2776" s="137"/>
      <c r="B2776" s="137"/>
      <c r="C2776" s="137"/>
      <c r="D2776" s="137"/>
      <c r="E2776" s="137"/>
      <c r="F2776" s="137"/>
      <c r="G2776" s="137"/>
      <c r="H2776" s="137"/>
      <c r="I2776" s="137"/>
      <c r="J2776" s="137"/>
      <c r="K2776" s="137"/>
      <c r="L2776" s="137"/>
      <c r="M2776" s="137"/>
      <c r="N2776" s="137"/>
      <c r="O2776" s="137"/>
      <c r="P2776" s="137"/>
      <c r="Q2776" s="137"/>
      <c r="R2776" s="137"/>
      <c r="S2776" s="137"/>
      <c r="T2776" s="137"/>
      <c r="U2776" s="137"/>
      <c r="V2776" s="137"/>
      <c r="W2776" s="137"/>
      <c r="X2776" s="137"/>
      <c r="Y2776" s="137"/>
      <c r="Z2776" s="137"/>
      <c r="AA2776" s="137"/>
      <c r="AB2776" s="137"/>
    </row>
    <row r="2777" s="139" customFormat="1" spans="1:28">
      <c r="A2777" s="137"/>
      <c r="B2777" s="137"/>
      <c r="C2777" s="137"/>
      <c r="D2777" s="137"/>
      <c r="E2777" s="137"/>
      <c r="F2777" s="137"/>
      <c r="G2777" s="137"/>
      <c r="H2777" s="137"/>
      <c r="I2777" s="137"/>
      <c r="J2777" s="137"/>
      <c r="K2777" s="137"/>
      <c r="L2777" s="137"/>
      <c r="M2777" s="137"/>
      <c r="N2777" s="137"/>
      <c r="O2777" s="137"/>
      <c r="P2777" s="137"/>
      <c r="Q2777" s="137"/>
      <c r="R2777" s="137"/>
      <c r="S2777" s="137"/>
      <c r="T2777" s="137"/>
      <c r="U2777" s="137"/>
      <c r="V2777" s="137"/>
      <c r="W2777" s="137"/>
      <c r="X2777" s="137"/>
      <c r="Y2777" s="137"/>
      <c r="Z2777" s="137"/>
      <c r="AA2777" s="137"/>
      <c r="AB2777" s="137"/>
    </row>
    <row r="2778" s="139" customFormat="1" spans="1:28">
      <c r="A2778" s="137"/>
      <c r="B2778" s="137"/>
      <c r="C2778" s="137"/>
      <c r="D2778" s="137"/>
      <c r="E2778" s="137"/>
      <c r="F2778" s="137"/>
      <c r="G2778" s="137"/>
      <c r="H2778" s="137"/>
      <c r="I2778" s="137"/>
      <c r="J2778" s="137"/>
      <c r="K2778" s="137"/>
      <c r="L2778" s="137"/>
      <c r="M2778" s="137"/>
      <c r="N2778" s="137"/>
      <c r="O2778" s="137"/>
      <c r="P2778" s="137"/>
      <c r="Q2778" s="137"/>
      <c r="R2778" s="137"/>
      <c r="S2778" s="137"/>
      <c r="T2778" s="137"/>
      <c r="U2778" s="137"/>
      <c r="V2778" s="137"/>
      <c r="W2778" s="137"/>
      <c r="X2778" s="137"/>
      <c r="Y2778" s="137"/>
      <c r="Z2778" s="137"/>
      <c r="AA2778" s="137"/>
      <c r="AB2778" s="137"/>
    </row>
    <row r="2779" s="139" customFormat="1" spans="1:28">
      <c r="A2779" s="137"/>
      <c r="B2779" s="137"/>
      <c r="C2779" s="137"/>
      <c r="D2779" s="137"/>
      <c r="E2779" s="137"/>
      <c r="F2779" s="137"/>
      <c r="G2779" s="137"/>
      <c r="H2779" s="137"/>
      <c r="I2779" s="137"/>
      <c r="J2779" s="137"/>
      <c r="K2779" s="137"/>
      <c r="L2779" s="137"/>
      <c r="M2779" s="137"/>
      <c r="N2779" s="137"/>
      <c r="O2779" s="137"/>
      <c r="P2779" s="137"/>
      <c r="Q2779" s="137"/>
      <c r="R2779" s="137"/>
      <c r="S2779" s="137"/>
      <c r="T2779" s="137"/>
      <c r="U2779" s="137"/>
      <c r="V2779" s="137"/>
      <c r="W2779" s="137"/>
      <c r="X2779" s="137"/>
      <c r="Y2779" s="137"/>
      <c r="Z2779" s="137"/>
      <c r="AA2779" s="137"/>
      <c r="AB2779" s="137"/>
    </row>
    <row r="2780" s="139" customFormat="1" spans="1:28">
      <c r="A2780" s="137"/>
      <c r="B2780" s="137"/>
      <c r="C2780" s="137"/>
      <c r="D2780" s="137"/>
      <c r="E2780" s="137"/>
      <c r="F2780" s="137"/>
      <c r="G2780" s="137"/>
      <c r="H2780" s="137"/>
      <c r="I2780" s="137"/>
      <c r="J2780" s="137"/>
      <c r="K2780" s="137"/>
      <c r="L2780" s="137"/>
      <c r="M2780" s="137"/>
      <c r="N2780" s="137"/>
      <c r="O2780" s="137"/>
      <c r="P2780" s="137"/>
      <c r="Q2780" s="137"/>
      <c r="R2780" s="137"/>
      <c r="S2780" s="137"/>
      <c r="T2780" s="137"/>
      <c r="U2780" s="137"/>
      <c r="V2780" s="137"/>
      <c r="W2780" s="137"/>
      <c r="X2780" s="137"/>
      <c r="Y2780" s="137"/>
      <c r="Z2780" s="137"/>
      <c r="AA2780" s="137"/>
      <c r="AB2780" s="137"/>
    </row>
    <row r="2781" s="139" customFormat="1" spans="1:28">
      <c r="A2781" s="137"/>
      <c r="B2781" s="137"/>
      <c r="C2781" s="137"/>
      <c r="D2781" s="137"/>
      <c r="E2781" s="137"/>
      <c r="F2781" s="137"/>
      <c r="G2781" s="137"/>
      <c r="H2781" s="137"/>
      <c r="I2781" s="137"/>
      <c r="J2781" s="137"/>
      <c r="K2781" s="137"/>
      <c r="L2781" s="137"/>
      <c r="M2781" s="137"/>
      <c r="N2781" s="137"/>
      <c r="O2781" s="137"/>
      <c r="P2781" s="137"/>
      <c r="Q2781" s="137"/>
      <c r="R2781" s="137"/>
      <c r="S2781" s="137"/>
      <c r="T2781" s="137"/>
      <c r="U2781" s="137"/>
      <c r="V2781" s="137"/>
      <c r="W2781" s="137"/>
      <c r="X2781" s="137"/>
      <c r="Y2781" s="137"/>
      <c r="Z2781" s="137"/>
      <c r="AA2781" s="137"/>
      <c r="AB2781" s="137"/>
    </row>
    <row r="2782" s="139" customFormat="1" spans="1:28">
      <c r="A2782" s="137"/>
      <c r="B2782" s="137"/>
      <c r="C2782" s="137"/>
      <c r="D2782" s="137"/>
      <c r="E2782" s="137"/>
      <c r="F2782" s="137"/>
      <c r="G2782" s="137"/>
      <c r="H2782" s="137"/>
      <c r="I2782" s="137"/>
      <c r="J2782" s="137"/>
      <c r="K2782" s="137"/>
      <c r="L2782" s="137"/>
      <c r="M2782" s="137"/>
      <c r="N2782" s="137"/>
      <c r="O2782" s="137"/>
      <c r="P2782" s="137"/>
      <c r="Q2782" s="137"/>
      <c r="R2782" s="137"/>
      <c r="S2782" s="137"/>
      <c r="T2782" s="137"/>
      <c r="U2782" s="137"/>
      <c r="V2782" s="137"/>
      <c r="W2782" s="137"/>
      <c r="X2782" s="137"/>
      <c r="Y2782" s="137"/>
      <c r="Z2782" s="137"/>
      <c r="AA2782" s="137"/>
      <c r="AB2782" s="137"/>
    </row>
    <row r="2783" s="139" customFormat="1" spans="1:28">
      <c r="A2783" s="137"/>
      <c r="B2783" s="137"/>
      <c r="C2783" s="137"/>
      <c r="D2783" s="137"/>
      <c r="E2783" s="137"/>
      <c r="F2783" s="137"/>
      <c r="G2783" s="137"/>
      <c r="H2783" s="137"/>
      <c r="I2783" s="137"/>
      <c r="J2783" s="137"/>
      <c r="K2783" s="137"/>
      <c r="L2783" s="137"/>
      <c r="M2783" s="137"/>
      <c r="N2783" s="137"/>
      <c r="O2783" s="137"/>
      <c r="P2783" s="137"/>
      <c r="Q2783" s="137"/>
      <c r="R2783" s="137"/>
      <c r="S2783" s="137"/>
      <c r="T2783" s="137"/>
      <c r="U2783" s="137"/>
      <c r="V2783" s="137"/>
      <c r="W2783" s="137"/>
      <c r="X2783" s="137"/>
      <c r="Y2783" s="137"/>
      <c r="Z2783" s="137"/>
      <c r="AA2783" s="137"/>
      <c r="AB2783" s="137"/>
    </row>
    <row r="2784" s="139" customFormat="1" spans="1:28">
      <c r="A2784" s="137"/>
      <c r="B2784" s="137"/>
      <c r="C2784" s="137"/>
      <c r="D2784" s="137"/>
      <c r="E2784" s="137"/>
      <c r="F2784" s="137"/>
      <c r="G2784" s="137"/>
      <c r="H2784" s="137"/>
      <c r="I2784" s="137"/>
      <c r="J2784" s="137"/>
      <c r="K2784" s="137"/>
      <c r="L2784" s="137"/>
      <c r="M2784" s="137"/>
      <c r="N2784" s="137"/>
      <c r="O2784" s="137"/>
      <c r="P2784" s="137"/>
      <c r="Q2784" s="137"/>
      <c r="R2784" s="137"/>
      <c r="S2784" s="137"/>
      <c r="T2784" s="137"/>
      <c r="U2784" s="137"/>
      <c r="V2784" s="137"/>
      <c r="W2784" s="137"/>
      <c r="X2784" s="137"/>
      <c r="Y2784" s="137"/>
      <c r="Z2784" s="137"/>
      <c r="AA2784" s="137"/>
      <c r="AB2784" s="137"/>
    </row>
    <row r="2785" s="139" customFormat="1" spans="1:28">
      <c r="A2785" s="137"/>
      <c r="B2785" s="137"/>
      <c r="C2785" s="137"/>
      <c r="D2785" s="137"/>
      <c r="E2785" s="137"/>
      <c r="F2785" s="137"/>
      <c r="G2785" s="137"/>
      <c r="H2785" s="137"/>
      <c r="I2785" s="137"/>
      <c r="J2785" s="137"/>
      <c r="K2785" s="137"/>
      <c r="L2785" s="137"/>
      <c r="M2785" s="137"/>
      <c r="N2785" s="137"/>
      <c r="O2785" s="137"/>
      <c r="P2785" s="137"/>
      <c r="Q2785" s="137"/>
      <c r="R2785" s="137"/>
      <c r="S2785" s="137"/>
      <c r="T2785" s="137"/>
      <c r="U2785" s="137"/>
      <c r="V2785" s="137"/>
      <c r="W2785" s="137"/>
      <c r="X2785" s="137"/>
      <c r="Y2785" s="137"/>
      <c r="Z2785" s="137"/>
      <c r="AA2785" s="137"/>
      <c r="AB2785" s="137"/>
    </row>
    <row r="2786" s="139" customFormat="1" spans="1:28">
      <c r="A2786" s="137"/>
      <c r="B2786" s="137"/>
      <c r="C2786" s="137"/>
      <c r="D2786" s="137"/>
      <c r="E2786" s="137"/>
      <c r="F2786" s="137"/>
      <c r="G2786" s="137"/>
      <c r="H2786" s="137"/>
      <c r="I2786" s="137"/>
      <c r="J2786" s="137"/>
      <c r="K2786" s="137"/>
      <c r="L2786" s="137"/>
      <c r="M2786" s="137"/>
      <c r="N2786" s="137"/>
      <c r="O2786" s="137"/>
      <c r="P2786" s="137"/>
      <c r="Q2786" s="137"/>
      <c r="R2786" s="137"/>
      <c r="S2786" s="137"/>
      <c r="T2786" s="137"/>
      <c r="U2786" s="137"/>
      <c r="V2786" s="137"/>
      <c r="W2786" s="137"/>
      <c r="X2786" s="137"/>
      <c r="Y2786" s="137"/>
      <c r="Z2786" s="137"/>
      <c r="AA2786" s="137"/>
      <c r="AB2786" s="137"/>
    </row>
    <row r="2787" s="139" customFormat="1" spans="1:28">
      <c r="A2787" s="137"/>
      <c r="B2787" s="137"/>
      <c r="C2787" s="137"/>
      <c r="D2787" s="137"/>
      <c r="E2787" s="137"/>
      <c r="F2787" s="137"/>
      <c r="G2787" s="137"/>
      <c r="H2787" s="137"/>
      <c r="I2787" s="137"/>
      <c r="J2787" s="137"/>
      <c r="K2787" s="137"/>
      <c r="L2787" s="137"/>
      <c r="M2787" s="137"/>
      <c r="N2787" s="137"/>
      <c r="O2787" s="137"/>
      <c r="P2787" s="137"/>
      <c r="Q2787" s="137"/>
      <c r="R2787" s="137"/>
      <c r="S2787" s="137"/>
      <c r="T2787" s="137"/>
      <c r="U2787" s="137"/>
      <c r="V2787" s="137"/>
      <c r="W2787" s="137"/>
      <c r="X2787" s="137"/>
      <c r="Y2787" s="137"/>
      <c r="Z2787" s="137"/>
      <c r="AA2787" s="137"/>
      <c r="AB2787" s="137"/>
    </row>
    <row r="2788" s="139" customFormat="1" spans="1:28">
      <c r="A2788" s="137"/>
      <c r="B2788" s="137"/>
      <c r="C2788" s="137"/>
      <c r="D2788" s="137"/>
      <c r="E2788" s="137"/>
      <c r="F2788" s="137"/>
      <c r="G2788" s="137"/>
      <c r="H2788" s="137"/>
      <c r="I2788" s="137"/>
      <c r="J2788" s="137"/>
      <c r="K2788" s="137"/>
      <c r="L2788" s="137"/>
      <c r="M2788" s="137"/>
      <c r="N2788" s="137"/>
      <c r="O2788" s="137"/>
      <c r="P2788" s="137"/>
      <c r="Q2788" s="137"/>
      <c r="R2788" s="137"/>
      <c r="S2788" s="137"/>
      <c r="T2788" s="137"/>
      <c r="U2788" s="137"/>
      <c r="V2788" s="137"/>
      <c r="W2788" s="137"/>
      <c r="X2788" s="137"/>
      <c r="Y2788" s="137"/>
      <c r="Z2788" s="137"/>
      <c r="AA2788" s="137"/>
      <c r="AB2788" s="137"/>
    </row>
    <row r="2789" s="139" customFormat="1" spans="1:28">
      <c r="A2789" s="137"/>
      <c r="B2789" s="137"/>
      <c r="C2789" s="137"/>
      <c r="D2789" s="137"/>
      <c r="E2789" s="137"/>
      <c r="F2789" s="137"/>
      <c r="G2789" s="137"/>
      <c r="H2789" s="137"/>
      <c r="I2789" s="137"/>
      <c r="J2789" s="137"/>
      <c r="K2789" s="137"/>
      <c r="L2789" s="137"/>
      <c r="M2789" s="137"/>
      <c r="N2789" s="137"/>
      <c r="O2789" s="137"/>
      <c r="P2789" s="137"/>
      <c r="Q2789" s="137"/>
      <c r="R2789" s="137"/>
      <c r="S2789" s="137"/>
      <c r="T2789" s="137"/>
      <c r="U2789" s="137"/>
      <c r="V2789" s="137"/>
      <c r="W2789" s="137"/>
      <c r="X2789" s="137"/>
      <c r="Y2789" s="137"/>
      <c r="Z2789" s="137"/>
      <c r="AA2789" s="137"/>
      <c r="AB2789" s="137"/>
    </row>
    <row r="2790" s="139" customFormat="1" spans="1:28">
      <c r="A2790" s="137"/>
      <c r="B2790" s="137"/>
      <c r="C2790" s="137"/>
      <c r="D2790" s="137"/>
      <c r="E2790" s="137"/>
      <c r="F2790" s="137"/>
      <c r="G2790" s="137"/>
      <c r="H2790" s="137"/>
      <c r="I2790" s="137"/>
      <c r="J2790" s="137"/>
      <c r="K2790" s="137"/>
      <c r="L2790" s="137"/>
      <c r="M2790" s="137"/>
      <c r="N2790" s="137"/>
      <c r="O2790" s="137"/>
      <c r="P2790" s="137"/>
      <c r="Q2790" s="137"/>
      <c r="R2790" s="137"/>
      <c r="S2790" s="137"/>
      <c r="T2790" s="137"/>
      <c r="U2790" s="137"/>
      <c r="V2790" s="137"/>
      <c r="W2790" s="137"/>
      <c r="X2790" s="137"/>
      <c r="Y2790" s="137"/>
      <c r="Z2790" s="137"/>
      <c r="AA2790" s="137"/>
      <c r="AB2790" s="137"/>
    </row>
    <row r="2791" s="139" customFormat="1" spans="1:28">
      <c r="A2791" s="137"/>
      <c r="B2791" s="137"/>
      <c r="C2791" s="137"/>
      <c r="D2791" s="137"/>
      <c r="E2791" s="137"/>
      <c r="F2791" s="137"/>
      <c r="G2791" s="137"/>
      <c r="H2791" s="137"/>
      <c r="I2791" s="137"/>
      <c r="J2791" s="137"/>
      <c r="K2791" s="137"/>
      <c r="L2791" s="137"/>
      <c r="M2791" s="137"/>
      <c r="N2791" s="137"/>
      <c r="O2791" s="137"/>
      <c r="P2791" s="137"/>
      <c r="Q2791" s="137"/>
      <c r="R2791" s="137"/>
      <c r="S2791" s="137"/>
      <c r="T2791" s="137"/>
      <c r="U2791" s="137"/>
      <c r="V2791" s="137"/>
      <c r="W2791" s="137"/>
      <c r="X2791" s="137"/>
      <c r="Y2791" s="137"/>
      <c r="Z2791" s="137"/>
      <c r="AA2791" s="137"/>
      <c r="AB2791" s="137"/>
    </row>
    <row r="2792" s="139" customFormat="1" spans="1:28">
      <c r="A2792" s="137"/>
      <c r="B2792" s="137"/>
      <c r="C2792" s="137"/>
      <c r="D2792" s="137"/>
      <c r="E2792" s="137"/>
      <c r="F2792" s="137"/>
      <c r="G2792" s="137"/>
      <c r="H2792" s="137"/>
      <c r="I2792" s="137"/>
      <c r="J2792" s="137"/>
      <c r="K2792" s="137"/>
      <c r="L2792" s="137"/>
      <c r="M2792" s="137"/>
      <c r="N2792" s="137"/>
      <c r="O2792" s="137"/>
      <c r="P2792" s="137"/>
      <c r="Q2792" s="137"/>
      <c r="R2792" s="137"/>
      <c r="S2792" s="137"/>
      <c r="T2792" s="137"/>
      <c r="U2792" s="137"/>
      <c r="V2792" s="137"/>
      <c r="W2792" s="137"/>
      <c r="X2792" s="137"/>
      <c r="Y2792" s="137"/>
      <c r="Z2792" s="137"/>
      <c r="AA2792" s="137"/>
      <c r="AB2792" s="137"/>
    </row>
    <row r="2793" s="139" customFormat="1" spans="1:28">
      <c r="A2793" s="137"/>
      <c r="B2793" s="137"/>
      <c r="C2793" s="137"/>
      <c r="D2793" s="137"/>
      <c r="E2793" s="137"/>
      <c r="F2793" s="137"/>
      <c r="G2793" s="137"/>
      <c r="H2793" s="137"/>
      <c r="I2793" s="137"/>
      <c r="J2793" s="137"/>
      <c r="K2793" s="137"/>
      <c r="L2793" s="137"/>
      <c r="M2793" s="137"/>
      <c r="N2793" s="137"/>
      <c r="O2793" s="137"/>
      <c r="P2793" s="137"/>
      <c r="Q2793" s="137"/>
      <c r="R2793" s="137"/>
      <c r="S2793" s="137"/>
      <c r="T2793" s="137"/>
      <c r="U2793" s="137"/>
      <c r="V2793" s="137"/>
      <c r="W2793" s="137"/>
      <c r="X2793" s="137"/>
      <c r="Y2793" s="137"/>
      <c r="Z2793" s="137"/>
      <c r="AA2793" s="137"/>
      <c r="AB2793" s="137"/>
    </row>
    <row r="2794" s="139" customFormat="1" spans="1:28">
      <c r="A2794" s="137"/>
      <c r="B2794" s="137"/>
      <c r="C2794" s="137"/>
      <c r="D2794" s="137"/>
      <c r="E2794" s="137"/>
      <c r="F2794" s="137"/>
      <c r="G2794" s="137"/>
      <c r="H2794" s="137"/>
      <c r="I2794" s="137"/>
      <c r="J2794" s="137"/>
      <c r="K2794" s="137"/>
      <c r="L2794" s="137"/>
      <c r="M2794" s="137"/>
      <c r="N2794" s="137"/>
      <c r="O2794" s="137"/>
      <c r="P2794" s="137"/>
      <c r="Q2794" s="137"/>
      <c r="R2794" s="137"/>
      <c r="S2794" s="137"/>
      <c r="T2794" s="137"/>
      <c r="U2794" s="137"/>
      <c r="V2794" s="137"/>
      <c r="W2794" s="137"/>
      <c r="X2794" s="137"/>
      <c r="Y2794" s="137"/>
      <c r="Z2794" s="137"/>
      <c r="AA2794" s="137"/>
      <c r="AB2794" s="137"/>
    </row>
    <row r="2795" s="139" customFormat="1" spans="1:28">
      <c r="A2795" s="137"/>
      <c r="B2795" s="137"/>
      <c r="C2795" s="137"/>
      <c r="D2795" s="137"/>
      <c r="E2795" s="137"/>
      <c r="F2795" s="137"/>
      <c r="G2795" s="137"/>
      <c r="H2795" s="137"/>
      <c r="I2795" s="137"/>
      <c r="J2795" s="137"/>
      <c r="K2795" s="137"/>
      <c r="L2795" s="137"/>
      <c r="M2795" s="137"/>
      <c r="N2795" s="137"/>
      <c r="O2795" s="137"/>
      <c r="P2795" s="137"/>
      <c r="Q2795" s="137"/>
      <c r="R2795" s="137"/>
      <c r="S2795" s="137"/>
      <c r="T2795" s="137"/>
      <c r="U2795" s="137"/>
      <c r="V2795" s="137"/>
      <c r="W2795" s="137"/>
      <c r="X2795" s="137"/>
      <c r="Y2795" s="137"/>
      <c r="Z2795" s="137"/>
      <c r="AA2795" s="137"/>
      <c r="AB2795" s="137"/>
    </row>
    <row r="2796" s="139" customFormat="1" spans="1:28">
      <c r="A2796" s="137"/>
      <c r="B2796" s="137"/>
      <c r="C2796" s="137"/>
      <c r="D2796" s="137"/>
      <c r="E2796" s="137"/>
      <c r="F2796" s="137"/>
      <c r="G2796" s="137"/>
      <c r="H2796" s="137"/>
      <c r="I2796" s="137"/>
      <c r="J2796" s="137"/>
      <c r="K2796" s="137"/>
      <c r="L2796" s="137"/>
      <c r="M2796" s="137"/>
      <c r="N2796" s="137"/>
      <c r="O2796" s="137"/>
      <c r="P2796" s="137"/>
      <c r="Q2796" s="137"/>
      <c r="R2796" s="137"/>
      <c r="S2796" s="137"/>
      <c r="T2796" s="137"/>
      <c r="U2796" s="137"/>
      <c r="V2796" s="137"/>
      <c r="W2796" s="137"/>
      <c r="X2796" s="137"/>
      <c r="Y2796" s="137"/>
      <c r="Z2796" s="137"/>
      <c r="AA2796" s="137"/>
      <c r="AB2796" s="137"/>
    </row>
    <row r="2797" s="139" customFormat="1" spans="1:28">
      <c r="A2797" s="137"/>
      <c r="B2797" s="137"/>
      <c r="C2797" s="137"/>
      <c r="D2797" s="137"/>
      <c r="E2797" s="137"/>
      <c r="F2797" s="137"/>
      <c r="G2797" s="137"/>
      <c r="H2797" s="137"/>
      <c r="I2797" s="137"/>
      <c r="J2797" s="137"/>
      <c r="K2797" s="137"/>
      <c r="L2797" s="137"/>
      <c r="M2797" s="137"/>
      <c r="N2797" s="137"/>
      <c r="O2797" s="137"/>
      <c r="P2797" s="137"/>
      <c r="Q2797" s="137"/>
      <c r="R2797" s="137"/>
      <c r="S2797" s="137"/>
      <c r="T2797" s="137"/>
      <c r="U2797" s="137"/>
      <c r="V2797" s="137"/>
      <c r="W2797" s="137"/>
      <c r="X2797" s="137"/>
      <c r="Y2797" s="137"/>
      <c r="Z2797" s="137"/>
      <c r="AA2797" s="137"/>
      <c r="AB2797" s="137"/>
    </row>
    <row r="2798" s="139" customFormat="1" spans="1:28">
      <c r="A2798" s="137"/>
      <c r="B2798" s="137"/>
      <c r="C2798" s="137"/>
      <c r="D2798" s="137"/>
      <c r="E2798" s="137"/>
      <c r="F2798" s="137"/>
      <c r="G2798" s="137"/>
      <c r="H2798" s="137"/>
      <c r="I2798" s="137"/>
      <c r="J2798" s="137"/>
      <c r="K2798" s="137"/>
      <c r="L2798" s="137"/>
      <c r="M2798" s="137"/>
      <c r="N2798" s="137"/>
      <c r="O2798" s="137"/>
      <c r="P2798" s="137"/>
      <c r="Q2798" s="137"/>
      <c r="R2798" s="137"/>
      <c r="S2798" s="137"/>
      <c r="T2798" s="137"/>
      <c r="U2798" s="137"/>
      <c r="V2798" s="137"/>
      <c r="W2798" s="137"/>
      <c r="X2798" s="137"/>
      <c r="Y2798" s="137"/>
      <c r="Z2798" s="137"/>
      <c r="AA2798" s="137"/>
      <c r="AB2798" s="137"/>
    </row>
    <row r="2799" s="139" customFormat="1" spans="1:28">
      <c r="A2799" s="137"/>
      <c r="B2799" s="137"/>
      <c r="C2799" s="137"/>
      <c r="D2799" s="137"/>
      <c r="E2799" s="137"/>
      <c r="F2799" s="137"/>
      <c r="G2799" s="137"/>
      <c r="H2799" s="137"/>
      <c r="I2799" s="137"/>
      <c r="J2799" s="137"/>
      <c r="K2799" s="137"/>
      <c r="L2799" s="137"/>
      <c r="M2799" s="137"/>
      <c r="N2799" s="137"/>
      <c r="O2799" s="137"/>
      <c r="P2799" s="137"/>
      <c r="Q2799" s="137"/>
      <c r="R2799" s="137"/>
      <c r="S2799" s="137"/>
      <c r="T2799" s="137"/>
      <c r="U2799" s="137"/>
      <c r="V2799" s="137"/>
      <c r="W2799" s="137"/>
      <c r="X2799" s="137"/>
      <c r="Y2799" s="137"/>
      <c r="Z2799" s="137"/>
      <c r="AA2799" s="137"/>
      <c r="AB2799" s="137"/>
    </row>
    <row r="2800" s="139" customFormat="1" spans="1:28">
      <c r="A2800" s="137"/>
      <c r="B2800" s="137"/>
      <c r="C2800" s="137"/>
      <c r="D2800" s="137"/>
      <c r="E2800" s="137"/>
      <c r="F2800" s="137"/>
      <c r="G2800" s="137"/>
      <c r="H2800" s="137"/>
      <c r="I2800" s="137"/>
      <c r="J2800" s="137"/>
      <c r="K2800" s="137"/>
      <c r="L2800" s="137"/>
      <c r="M2800" s="137"/>
      <c r="N2800" s="137"/>
      <c r="O2800" s="137"/>
      <c r="P2800" s="137"/>
      <c r="Q2800" s="137"/>
      <c r="R2800" s="137"/>
      <c r="S2800" s="137"/>
      <c r="T2800" s="137"/>
      <c r="U2800" s="137"/>
      <c r="V2800" s="137"/>
      <c r="W2800" s="137"/>
      <c r="X2800" s="137"/>
      <c r="Y2800" s="137"/>
      <c r="Z2800" s="137"/>
      <c r="AA2800" s="137"/>
      <c r="AB2800" s="137"/>
    </row>
    <row r="2801" s="139" customFormat="1" spans="1:28">
      <c r="A2801" s="137"/>
      <c r="B2801" s="137"/>
      <c r="C2801" s="137"/>
      <c r="D2801" s="137"/>
      <c r="E2801" s="137"/>
      <c r="F2801" s="137"/>
      <c r="G2801" s="137"/>
      <c r="H2801" s="137"/>
      <c r="I2801" s="137"/>
      <c r="J2801" s="137"/>
      <c r="K2801" s="137"/>
      <c r="L2801" s="137"/>
      <c r="M2801" s="137"/>
      <c r="N2801" s="137"/>
      <c r="O2801" s="137"/>
      <c r="P2801" s="137"/>
      <c r="Q2801" s="137"/>
      <c r="R2801" s="137"/>
      <c r="S2801" s="137"/>
      <c r="T2801" s="137"/>
      <c r="U2801" s="137"/>
      <c r="V2801" s="137"/>
      <c r="W2801" s="137"/>
      <c r="X2801" s="137"/>
      <c r="Y2801" s="137"/>
      <c r="Z2801" s="137"/>
      <c r="AA2801" s="137"/>
      <c r="AB2801" s="137"/>
    </row>
    <row r="2802" s="139" customFormat="1" spans="1:28">
      <c r="A2802" s="137"/>
      <c r="B2802" s="137"/>
      <c r="C2802" s="137"/>
      <c r="D2802" s="137"/>
      <c r="E2802" s="137"/>
      <c r="F2802" s="137"/>
      <c r="G2802" s="137"/>
      <c r="H2802" s="137"/>
      <c r="I2802" s="137"/>
      <c r="J2802" s="137"/>
      <c r="K2802" s="137"/>
      <c r="L2802" s="137"/>
      <c r="M2802" s="137"/>
      <c r="N2802" s="137"/>
      <c r="O2802" s="137"/>
      <c r="P2802" s="137"/>
      <c r="Q2802" s="137"/>
      <c r="R2802" s="137"/>
      <c r="S2802" s="137"/>
      <c r="T2802" s="137"/>
      <c r="U2802" s="137"/>
      <c r="V2802" s="137"/>
      <c r="W2802" s="137"/>
      <c r="X2802" s="137"/>
      <c r="Y2802" s="137"/>
      <c r="Z2802" s="137"/>
      <c r="AA2802" s="137"/>
      <c r="AB2802" s="137"/>
    </row>
    <row r="2803" s="139" customFormat="1" spans="1:28">
      <c r="A2803" s="137"/>
      <c r="B2803" s="137"/>
      <c r="C2803" s="137"/>
      <c r="D2803" s="137"/>
      <c r="E2803" s="137"/>
      <c r="F2803" s="137"/>
      <c r="G2803" s="137"/>
      <c r="H2803" s="137"/>
      <c r="I2803" s="137"/>
      <c r="J2803" s="137"/>
      <c r="K2803" s="137"/>
      <c r="L2803" s="137"/>
      <c r="M2803" s="137"/>
      <c r="N2803" s="137"/>
      <c r="O2803" s="137"/>
      <c r="P2803" s="137"/>
      <c r="Q2803" s="137"/>
      <c r="R2803" s="137"/>
      <c r="S2803" s="137"/>
      <c r="T2803" s="137"/>
      <c r="U2803" s="137"/>
      <c r="V2803" s="137"/>
      <c r="W2803" s="137"/>
      <c r="X2803" s="137"/>
      <c r="Y2803" s="137"/>
      <c r="Z2803" s="137"/>
      <c r="AA2803" s="137"/>
      <c r="AB2803" s="137"/>
    </row>
    <row r="2804" s="139" customFormat="1" spans="1:28">
      <c r="A2804" s="137"/>
      <c r="B2804" s="137"/>
      <c r="C2804" s="137"/>
      <c r="D2804" s="137"/>
      <c r="E2804" s="137"/>
      <c r="F2804" s="137"/>
      <c r="G2804" s="137"/>
      <c r="H2804" s="137"/>
      <c r="I2804" s="137"/>
      <c r="J2804" s="137"/>
      <c r="K2804" s="137"/>
      <c r="L2804" s="137"/>
      <c r="M2804" s="137"/>
      <c r="N2804" s="137"/>
      <c r="O2804" s="137"/>
      <c r="P2804" s="137"/>
      <c r="Q2804" s="137"/>
      <c r="R2804" s="137"/>
      <c r="S2804" s="137"/>
      <c r="T2804" s="137"/>
      <c r="U2804" s="137"/>
      <c r="V2804" s="137"/>
      <c r="W2804" s="137"/>
      <c r="X2804" s="137"/>
      <c r="Y2804" s="137"/>
      <c r="Z2804" s="137"/>
      <c r="AA2804" s="137"/>
      <c r="AB2804" s="137"/>
    </row>
    <row r="2805" s="139" customFormat="1" spans="1:28">
      <c r="A2805" s="137"/>
      <c r="B2805" s="137"/>
      <c r="C2805" s="137"/>
      <c r="D2805" s="137"/>
      <c r="E2805" s="137"/>
      <c r="F2805" s="137"/>
      <c r="G2805" s="137"/>
      <c r="H2805" s="137"/>
      <c r="I2805" s="137"/>
      <c r="J2805" s="137"/>
      <c r="K2805" s="137"/>
      <c r="L2805" s="137"/>
      <c r="M2805" s="137"/>
      <c r="N2805" s="137"/>
      <c r="O2805" s="137"/>
      <c r="P2805" s="137"/>
      <c r="Q2805" s="137"/>
      <c r="R2805" s="137"/>
      <c r="S2805" s="137"/>
      <c r="T2805" s="137"/>
      <c r="U2805" s="137"/>
      <c r="V2805" s="137"/>
      <c r="W2805" s="137"/>
      <c r="X2805" s="137"/>
      <c r="Y2805" s="137"/>
      <c r="Z2805" s="137"/>
      <c r="AA2805" s="137"/>
      <c r="AB2805" s="137"/>
    </row>
    <row r="2806" s="139" customFormat="1" spans="1:28">
      <c r="A2806" s="137"/>
      <c r="B2806" s="137"/>
      <c r="C2806" s="137"/>
      <c r="D2806" s="137"/>
      <c r="E2806" s="137"/>
      <c r="F2806" s="137"/>
      <c r="G2806" s="137"/>
      <c r="H2806" s="137"/>
      <c r="I2806" s="137"/>
      <c r="J2806" s="137"/>
      <c r="K2806" s="137"/>
      <c r="L2806" s="137"/>
      <c r="M2806" s="137"/>
      <c r="N2806" s="137"/>
      <c r="O2806" s="137"/>
      <c r="P2806" s="137"/>
      <c r="Q2806" s="137"/>
      <c r="R2806" s="137"/>
      <c r="S2806" s="137"/>
      <c r="T2806" s="137"/>
      <c r="U2806" s="137"/>
      <c r="V2806" s="137"/>
      <c r="W2806" s="137"/>
      <c r="X2806" s="137"/>
      <c r="Y2806" s="137"/>
      <c r="Z2806" s="137"/>
      <c r="AA2806" s="137"/>
      <c r="AB2806" s="137"/>
    </row>
    <row r="2807" s="139" customFormat="1" spans="1:28">
      <c r="A2807" s="137"/>
      <c r="B2807" s="137"/>
      <c r="C2807" s="137"/>
      <c r="D2807" s="137"/>
      <c r="E2807" s="137"/>
      <c r="F2807" s="137"/>
      <c r="G2807" s="137"/>
      <c r="H2807" s="137"/>
      <c r="I2807" s="137"/>
      <c r="J2807" s="137"/>
      <c r="K2807" s="137"/>
      <c r="L2807" s="137"/>
      <c r="M2807" s="137"/>
      <c r="N2807" s="137"/>
      <c r="O2807" s="137"/>
      <c r="P2807" s="137"/>
      <c r="Q2807" s="137"/>
      <c r="R2807" s="137"/>
      <c r="S2807" s="137"/>
      <c r="T2807" s="137"/>
      <c r="U2807" s="137"/>
      <c r="V2807" s="137"/>
      <c r="W2807" s="137"/>
      <c r="X2807" s="137"/>
      <c r="Y2807" s="137"/>
      <c r="Z2807" s="137"/>
      <c r="AA2807" s="137"/>
      <c r="AB2807" s="137"/>
    </row>
    <row r="2808" s="139" customFormat="1" spans="1:28">
      <c r="A2808" s="137"/>
      <c r="B2808" s="137"/>
      <c r="C2808" s="137"/>
      <c r="D2808" s="137"/>
      <c r="E2808" s="137"/>
      <c r="F2808" s="137"/>
      <c r="G2808" s="137"/>
      <c r="H2808" s="137"/>
      <c r="I2808" s="137"/>
      <c r="J2808" s="137"/>
      <c r="K2808" s="137"/>
      <c r="L2808" s="137"/>
      <c r="M2808" s="137"/>
      <c r="N2808" s="137"/>
      <c r="O2808" s="137"/>
      <c r="P2808" s="137"/>
      <c r="Q2808" s="137"/>
      <c r="R2808" s="137"/>
      <c r="S2808" s="137"/>
      <c r="T2808" s="137"/>
      <c r="U2808" s="137"/>
      <c r="V2808" s="137"/>
      <c r="W2808" s="137"/>
      <c r="X2808" s="137"/>
      <c r="Y2808" s="137"/>
      <c r="Z2808" s="137"/>
      <c r="AA2808" s="137"/>
      <c r="AB2808" s="137"/>
    </row>
    <row r="2809" s="139" customFormat="1" spans="1:28">
      <c r="A2809" s="137"/>
      <c r="B2809" s="137"/>
      <c r="C2809" s="137"/>
      <c r="D2809" s="137"/>
      <c r="E2809" s="137"/>
      <c r="F2809" s="137"/>
      <c r="G2809" s="137"/>
      <c r="H2809" s="137"/>
      <c r="I2809" s="137"/>
      <c r="J2809" s="137"/>
      <c r="K2809" s="137"/>
      <c r="L2809" s="137"/>
      <c r="M2809" s="137"/>
      <c r="N2809" s="137"/>
      <c r="O2809" s="137"/>
      <c r="P2809" s="137"/>
      <c r="Q2809" s="137"/>
      <c r="R2809" s="137"/>
      <c r="S2809" s="137"/>
      <c r="T2809" s="137"/>
      <c r="U2809" s="137"/>
      <c r="V2809" s="137"/>
      <c r="W2809" s="137"/>
      <c r="X2809" s="137"/>
      <c r="Y2809" s="137"/>
      <c r="Z2809" s="137"/>
      <c r="AA2809" s="137"/>
      <c r="AB2809" s="137"/>
    </row>
    <row r="2810" s="139" customFormat="1" spans="1:28">
      <c r="A2810" s="137"/>
      <c r="B2810" s="137"/>
      <c r="C2810" s="137"/>
      <c r="D2810" s="137"/>
      <c r="E2810" s="137"/>
      <c r="F2810" s="137"/>
      <c r="G2810" s="137"/>
      <c r="H2810" s="137"/>
      <c r="I2810" s="137"/>
      <c r="J2810" s="137"/>
      <c r="K2810" s="137"/>
      <c r="L2810" s="137"/>
      <c r="M2810" s="137"/>
      <c r="N2810" s="137"/>
      <c r="O2810" s="137"/>
      <c r="P2810" s="137"/>
      <c r="Q2810" s="137"/>
      <c r="R2810" s="137"/>
      <c r="S2810" s="137"/>
      <c r="T2810" s="137"/>
      <c r="U2810" s="137"/>
      <c r="V2810" s="137"/>
      <c r="W2810" s="137"/>
      <c r="X2810" s="137"/>
      <c r="Y2810" s="137"/>
      <c r="Z2810" s="137"/>
      <c r="AA2810" s="137"/>
      <c r="AB2810" s="137"/>
    </row>
    <row r="2811" s="139" customFormat="1" spans="1:28">
      <c r="A2811" s="137"/>
      <c r="B2811" s="137"/>
      <c r="C2811" s="137"/>
      <c r="D2811" s="137"/>
      <c r="E2811" s="137"/>
      <c r="F2811" s="137"/>
      <c r="G2811" s="137"/>
      <c r="H2811" s="137"/>
      <c r="I2811" s="137"/>
      <c r="J2811" s="137"/>
      <c r="K2811" s="137"/>
      <c r="L2811" s="137"/>
      <c r="M2811" s="137"/>
      <c r="N2811" s="137"/>
      <c r="O2811" s="137"/>
      <c r="P2811" s="137"/>
      <c r="Q2811" s="137"/>
      <c r="R2811" s="137"/>
      <c r="S2811" s="137"/>
      <c r="T2811" s="137"/>
      <c r="U2811" s="137"/>
      <c r="V2811" s="137"/>
      <c r="W2811" s="137"/>
      <c r="X2811" s="137"/>
      <c r="Y2811" s="137"/>
      <c r="Z2811" s="137"/>
      <c r="AA2811" s="137"/>
      <c r="AB2811" s="137"/>
    </row>
    <row r="2812" s="139" customFormat="1" spans="1:28">
      <c r="A2812" s="137"/>
      <c r="B2812" s="137"/>
      <c r="C2812" s="137"/>
      <c r="D2812" s="137"/>
      <c r="E2812" s="137"/>
      <c r="F2812" s="137"/>
      <c r="G2812" s="137"/>
      <c r="H2812" s="137"/>
      <c r="I2812" s="137"/>
      <c r="J2812" s="137"/>
      <c r="K2812" s="137"/>
      <c r="L2812" s="137"/>
      <c r="M2812" s="137"/>
      <c r="N2812" s="137"/>
      <c r="O2812" s="137"/>
      <c r="P2812" s="137"/>
      <c r="Q2812" s="137"/>
      <c r="R2812" s="137"/>
      <c r="S2812" s="137"/>
      <c r="T2812" s="137"/>
      <c r="U2812" s="137"/>
      <c r="V2812" s="137"/>
      <c r="W2812" s="137"/>
      <c r="X2812" s="137"/>
      <c r="Y2812" s="137"/>
      <c r="Z2812" s="137"/>
      <c r="AA2812" s="137"/>
      <c r="AB2812" s="137"/>
    </row>
    <row r="2813" s="139" customFormat="1" spans="1:28">
      <c r="A2813" s="137"/>
      <c r="B2813" s="137"/>
      <c r="C2813" s="137"/>
      <c r="D2813" s="137"/>
      <c r="E2813" s="137"/>
      <c r="F2813" s="137"/>
      <c r="G2813" s="137"/>
      <c r="H2813" s="137"/>
      <c r="I2813" s="137"/>
      <c r="J2813" s="137"/>
      <c r="K2813" s="137"/>
      <c r="L2813" s="137"/>
      <c r="M2813" s="137"/>
      <c r="N2813" s="137"/>
      <c r="O2813" s="137"/>
      <c r="P2813" s="137"/>
      <c r="Q2813" s="137"/>
      <c r="R2813" s="137"/>
      <c r="S2813" s="137"/>
      <c r="T2813" s="137"/>
      <c r="U2813" s="137"/>
      <c r="V2813" s="137"/>
      <c r="W2813" s="137"/>
      <c r="X2813" s="137"/>
      <c r="Y2813" s="137"/>
      <c r="Z2813" s="137"/>
      <c r="AA2813" s="137"/>
      <c r="AB2813" s="137"/>
    </row>
    <row r="2814" s="139" customFormat="1" spans="1:28">
      <c r="A2814" s="137"/>
      <c r="B2814" s="137"/>
      <c r="C2814" s="137"/>
      <c r="D2814" s="137"/>
      <c r="E2814" s="137"/>
      <c r="F2814" s="137"/>
      <c r="G2814" s="137"/>
      <c r="H2814" s="137"/>
      <c r="I2814" s="137"/>
      <c r="J2814" s="137"/>
      <c r="K2814" s="137"/>
      <c r="L2814" s="137"/>
      <c r="M2814" s="137"/>
      <c r="N2814" s="137"/>
      <c r="O2814" s="137"/>
      <c r="P2814" s="137"/>
      <c r="Q2814" s="137"/>
      <c r="R2814" s="137"/>
      <c r="S2814" s="137"/>
      <c r="T2814" s="137"/>
      <c r="U2814" s="137"/>
      <c r="V2814" s="137"/>
      <c r="W2814" s="137"/>
      <c r="X2814" s="137"/>
      <c r="Y2814" s="137"/>
      <c r="Z2814" s="137"/>
      <c r="AA2814" s="137"/>
      <c r="AB2814" s="137"/>
    </row>
    <row r="2815" s="139" customFormat="1" spans="1:28">
      <c r="A2815" s="137"/>
      <c r="B2815" s="137"/>
      <c r="C2815" s="137"/>
      <c r="D2815" s="137"/>
      <c r="E2815" s="137"/>
      <c r="F2815" s="137"/>
      <c r="G2815" s="137"/>
      <c r="H2815" s="137"/>
      <c r="I2815" s="137"/>
      <c r="J2815" s="137"/>
      <c r="K2815" s="137"/>
      <c r="L2815" s="137"/>
      <c r="M2815" s="137"/>
      <c r="N2815" s="137"/>
      <c r="O2815" s="137"/>
      <c r="P2815" s="137"/>
      <c r="Q2815" s="137"/>
      <c r="R2815" s="137"/>
      <c r="S2815" s="137"/>
      <c r="T2815" s="137"/>
      <c r="U2815" s="137"/>
      <c r="V2815" s="137"/>
      <c r="W2815" s="137"/>
      <c r="X2815" s="137"/>
      <c r="Y2815" s="137"/>
      <c r="Z2815" s="137"/>
      <c r="AA2815" s="137"/>
      <c r="AB2815" s="137"/>
    </row>
    <row r="2816" s="139" customFormat="1" spans="1:28">
      <c r="A2816" s="137"/>
      <c r="B2816" s="137"/>
      <c r="C2816" s="137"/>
      <c r="D2816" s="137"/>
      <c r="E2816" s="137"/>
      <c r="F2816" s="137"/>
      <c r="G2816" s="137"/>
      <c r="H2816" s="137"/>
      <c r="I2816" s="137"/>
      <c r="J2816" s="137"/>
      <c r="K2816" s="137"/>
      <c r="L2816" s="137"/>
      <c r="M2816" s="137"/>
      <c r="N2816" s="137"/>
      <c r="O2816" s="137"/>
      <c r="P2816" s="137"/>
      <c r="Q2816" s="137"/>
      <c r="R2816" s="137"/>
      <c r="S2816" s="137"/>
      <c r="T2816" s="137"/>
      <c r="U2816" s="137"/>
      <c r="V2816" s="137"/>
      <c r="W2816" s="137"/>
      <c r="X2816" s="137"/>
      <c r="Y2816" s="137"/>
      <c r="Z2816" s="137"/>
      <c r="AA2816" s="137"/>
      <c r="AB2816" s="137"/>
    </row>
    <row r="2817" s="139" customFormat="1" spans="1:28">
      <c r="A2817" s="137"/>
      <c r="B2817" s="137"/>
      <c r="C2817" s="137"/>
      <c r="D2817" s="137"/>
      <c r="E2817" s="137"/>
      <c r="F2817" s="137"/>
      <c r="G2817" s="137"/>
      <c r="H2817" s="137"/>
      <c r="I2817" s="137"/>
      <c r="J2817" s="137"/>
      <c r="K2817" s="137"/>
      <c r="L2817" s="137"/>
      <c r="M2817" s="137"/>
      <c r="N2817" s="137"/>
      <c r="O2817" s="137"/>
      <c r="P2817" s="137"/>
      <c r="Q2817" s="137"/>
      <c r="R2817" s="137"/>
      <c r="S2817" s="137"/>
      <c r="T2817" s="137"/>
      <c r="U2817" s="137"/>
      <c r="V2817" s="137"/>
      <c r="W2817" s="137"/>
      <c r="X2817" s="137"/>
      <c r="Y2817" s="137"/>
      <c r="Z2817" s="137"/>
      <c r="AA2817" s="137"/>
      <c r="AB2817" s="137"/>
    </row>
    <row r="2818" s="139" customFormat="1" spans="1:28">
      <c r="A2818" s="137"/>
      <c r="B2818" s="137"/>
      <c r="C2818" s="137"/>
      <c r="D2818" s="137"/>
      <c r="E2818" s="137"/>
      <c r="F2818" s="137"/>
      <c r="G2818" s="137"/>
      <c r="H2818" s="137"/>
      <c r="I2818" s="137"/>
      <c r="J2818" s="137"/>
      <c r="K2818" s="137"/>
      <c r="L2818" s="137"/>
      <c r="M2818" s="137"/>
      <c r="N2818" s="137"/>
      <c r="O2818" s="137"/>
      <c r="P2818" s="137"/>
      <c r="Q2818" s="137"/>
      <c r="R2818" s="137"/>
      <c r="S2818" s="137"/>
      <c r="T2818" s="137"/>
      <c r="U2818" s="137"/>
      <c r="V2818" s="137"/>
      <c r="W2818" s="137"/>
      <c r="X2818" s="137"/>
      <c r="Y2818" s="137"/>
      <c r="Z2818" s="137"/>
      <c r="AA2818" s="137"/>
      <c r="AB2818" s="137"/>
    </row>
    <row r="2819" s="139" customFormat="1" spans="1:28">
      <c r="A2819" s="137"/>
      <c r="B2819" s="137"/>
      <c r="C2819" s="137"/>
      <c r="D2819" s="137"/>
      <c r="E2819" s="137"/>
      <c r="F2819" s="137"/>
      <c r="G2819" s="137"/>
      <c r="H2819" s="137"/>
      <c r="I2819" s="137"/>
      <c r="J2819" s="137"/>
      <c r="K2819" s="137"/>
      <c r="L2819" s="137"/>
      <c r="M2819" s="137"/>
      <c r="N2819" s="137"/>
      <c r="O2819" s="137"/>
      <c r="P2819" s="137"/>
      <c r="Q2819" s="137"/>
      <c r="R2819" s="137"/>
      <c r="S2819" s="137"/>
      <c r="T2819" s="137"/>
      <c r="U2819" s="137"/>
      <c r="V2819" s="137"/>
      <c r="W2819" s="137"/>
      <c r="X2819" s="137"/>
      <c r="Y2819" s="137"/>
      <c r="Z2819" s="137"/>
      <c r="AA2819" s="137"/>
      <c r="AB2819" s="137"/>
    </row>
    <row r="2820" s="139" customFormat="1" spans="1:28">
      <c r="A2820" s="137"/>
      <c r="B2820" s="137"/>
      <c r="C2820" s="137"/>
      <c r="D2820" s="137"/>
      <c r="E2820" s="137"/>
      <c r="F2820" s="137"/>
      <c r="G2820" s="137"/>
      <c r="H2820" s="137"/>
      <c r="I2820" s="137"/>
      <c r="J2820" s="137"/>
      <c r="K2820" s="137"/>
      <c r="L2820" s="137"/>
      <c r="M2820" s="137"/>
      <c r="N2820" s="137"/>
      <c r="O2820" s="137"/>
      <c r="P2820" s="137"/>
      <c r="Q2820" s="137"/>
      <c r="R2820" s="137"/>
      <c r="S2820" s="137"/>
      <c r="T2820" s="137"/>
      <c r="U2820" s="137"/>
      <c r="V2820" s="137"/>
      <c r="W2820" s="137"/>
      <c r="X2820" s="137"/>
      <c r="Y2820" s="137"/>
      <c r="Z2820" s="137"/>
      <c r="AA2820" s="137"/>
      <c r="AB2820" s="137"/>
    </row>
    <row r="2821" s="139" customFormat="1" spans="1:28">
      <c r="A2821" s="137"/>
      <c r="B2821" s="137"/>
      <c r="C2821" s="137"/>
      <c r="D2821" s="137"/>
      <c r="E2821" s="137"/>
      <c r="F2821" s="137"/>
      <c r="G2821" s="137"/>
      <c r="H2821" s="137"/>
      <c r="I2821" s="137"/>
      <c r="J2821" s="137"/>
      <c r="K2821" s="137"/>
      <c r="L2821" s="137"/>
      <c r="M2821" s="137"/>
      <c r="N2821" s="137"/>
      <c r="O2821" s="137"/>
      <c r="P2821" s="137"/>
      <c r="Q2821" s="137"/>
      <c r="R2821" s="137"/>
      <c r="S2821" s="137"/>
      <c r="T2821" s="137"/>
      <c r="U2821" s="137"/>
      <c r="V2821" s="137"/>
      <c r="W2821" s="137"/>
      <c r="X2821" s="137"/>
      <c r="Y2821" s="137"/>
      <c r="Z2821" s="137"/>
      <c r="AA2821" s="137"/>
      <c r="AB2821" s="137"/>
    </row>
    <row r="2822" s="139" customFormat="1" spans="1:28">
      <c r="A2822" s="137"/>
      <c r="B2822" s="137"/>
      <c r="C2822" s="137"/>
      <c r="D2822" s="137"/>
      <c r="E2822" s="137"/>
      <c r="F2822" s="137"/>
      <c r="G2822" s="137"/>
      <c r="H2822" s="137"/>
      <c r="I2822" s="137"/>
      <c r="J2822" s="137"/>
      <c r="K2822" s="137"/>
      <c r="L2822" s="137"/>
      <c r="M2822" s="137"/>
      <c r="N2822" s="137"/>
      <c r="O2822" s="137"/>
      <c r="P2822" s="137"/>
      <c r="Q2822" s="137"/>
      <c r="R2822" s="137"/>
      <c r="S2822" s="137"/>
      <c r="T2822" s="137"/>
      <c r="U2822" s="137"/>
      <c r="V2822" s="137"/>
      <c r="W2822" s="137"/>
      <c r="X2822" s="137"/>
      <c r="Y2822" s="137"/>
      <c r="Z2822" s="137"/>
      <c r="AA2822" s="137"/>
      <c r="AB2822" s="137"/>
    </row>
    <row r="2823" s="139" customFormat="1" spans="1:28">
      <c r="A2823" s="137"/>
      <c r="B2823" s="137"/>
      <c r="C2823" s="137"/>
      <c r="D2823" s="137"/>
      <c r="E2823" s="137"/>
      <c r="F2823" s="137"/>
      <c r="G2823" s="137"/>
      <c r="H2823" s="137"/>
      <c r="I2823" s="137"/>
      <c r="J2823" s="137"/>
      <c r="K2823" s="137"/>
      <c r="L2823" s="137"/>
      <c r="M2823" s="137"/>
      <c r="N2823" s="137"/>
      <c r="O2823" s="137"/>
      <c r="P2823" s="137"/>
      <c r="Q2823" s="137"/>
      <c r="R2823" s="137"/>
      <c r="S2823" s="137"/>
      <c r="T2823" s="137"/>
      <c r="U2823" s="137"/>
      <c r="V2823" s="137"/>
      <c r="W2823" s="137"/>
      <c r="X2823" s="137"/>
      <c r="Y2823" s="137"/>
      <c r="Z2823" s="137"/>
      <c r="AA2823" s="137"/>
      <c r="AB2823" s="137"/>
    </row>
    <row r="2824" s="139" customFormat="1" spans="1:28">
      <c r="A2824" s="137"/>
      <c r="B2824" s="137"/>
      <c r="C2824" s="137"/>
      <c r="D2824" s="137"/>
      <c r="E2824" s="137"/>
      <c r="F2824" s="137"/>
      <c r="G2824" s="137"/>
      <c r="H2824" s="137"/>
      <c r="I2824" s="137"/>
      <c r="J2824" s="137"/>
      <c r="K2824" s="137"/>
      <c r="L2824" s="137"/>
      <c r="M2824" s="137"/>
      <c r="N2824" s="137"/>
      <c r="O2824" s="137"/>
      <c r="P2824" s="137"/>
      <c r="Q2824" s="137"/>
      <c r="R2824" s="137"/>
      <c r="S2824" s="137"/>
      <c r="T2824" s="137"/>
      <c r="U2824" s="137"/>
      <c r="V2824" s="137"/>
      <c r="W2824" s="137"/>
      <c r="X2824" s="137"/>
      <c r="Y2824" s="137"/>
      <c r="Z2824" s="137"/>
      <c r="AA2824" s="137"/>
      <c r="AB2824" s="137"/>
    </row>
    <row r="2825" s="139" customFormat="1" spans="1:28">
      <c r="A2825" s="137"/>
      <c r="B2825" s="137"/>
      <c r="C2825" s="137"/>
      <c r="D2825" s="137"/>
      <c r="E2825" s="137"/>
      <c r="F2825" s="137"/>
      <c r="G2825" s="137"/>
      <c r="H2825" s="137"/>
      <c r="I2825" s="137"/>
      <c r="J2825" s="137"/>
      <c r="K2825" s="137"/>
      <c r="L2825" s="137"/>
      <c r="M2825" s="137"/>
      <c r="N2825" s="137"/>
      <c r="O2825" s="137"/>
      <c r="P2825" s="137"/>
      <c r="Q2825" s="137"/>
      <c r="R2825" s="137"/>
      <c r="S2825" s="137"/>
      <c r="T2825" s="137"/>
      <c r="U2825" s="137"/>
      <c r="V2825" s="137"/>
      <c r="W2825" s="137"/>
      <c r="X2825" s="137"/>
      <c r="Y2825" s="137"/>
      <c r="Z2825" s="137"/>
      <c r="AA2825" s="137"/>
      <c r="AB2825" s="137"/>
    </row>
    <row r="2826" s="139" customFormat="1" spans="1:28">
      <c r="A2826" s="137"/>
      <c r="B2826" s="137"/>
      <c r="C2826" s="137"/>
      <c r="D2826" s="137"/>
      <c r="E2826" s="137"/>
      <c r="F2826" s="137"/>
      <c r="G2826" s="137"/>
      <c r="H2826" s="137"/>
      <c r="I2826" s="137"/>
      <c r="J2826" s="137"/>
      <c r="K2826" s="137"/>
      <c r="L2826" s="137"/>
      <c r="M2826" s="137"/>
      <c r="N2826" s="137"/>
      <c r="O2826" s="137"/>
      <c r="P2826" s="137"/>
      <c r="Q2826" s="137"/>
      <c r="R2826" s="137"/>
      <c r="S2826" s="137"/>
      <c r="T2826" s="137"/>
      <c r="U2826" s="137"/>
      <c r="V2826" s="137"/>
      <c r="W2826" s="137"/>
      <c r="X2826" s="137"/>
      <c r="Y2826" s="137"/>
      <c r="Z2826" s="137"/>
      <c r="AA2826" s="137"/>
      <c r="AB2826" s="137"/>
    </row>
    <row r="2827" s="139" customFormat="1" spans="1:28">
      <c r="A2827" s="137"/>
      <c r="B2827" s="137"/>
      <c r="C2827" s="137"/>
      <c r="D2827" s="137"/>
      <c r="E2827" s="137"/>
      <c r="F2827" s="137"/>
      <c r="G2827" s="137"/>
      <c r="H2827" s="137"/>
      <c r="I2827" s="137"/>
      <c r="J2827" s="137"/>
      <c r="K2827" s="137"/>
      <c r="L2827" s="137"/>
      <c r="M2827" s="137"/>
      <c r="N2827" s="137"/>
      <c r="O2827" s="137"/>
      <c r="P2827" s="137"/>
      <c r="Q2827" s="137"/>
      <c r="R2827" s="137"/>
      <c r="S2827" s="137"/>
      <c r="T2827" s="137"/>
      <c r="U2827" s="137"/>
      <c r="V2827" s="137"/>
      <c r="W2827" s="137"/>
      <c r="X2827" s="137"/>
      <c r="Y2827" s="137"/>
      <c r="Z2827" s="137"/>
      <c r="AA2827" s="137"/>
      <c r="AB2827" s="137"/>
    </row>
    <row r="2828" s="139" customFormat="1" spans="1:28">
      <c r="A2828" s="137"/>
      <c r="B2828" s="137"/>
      <c r="C2828" s="137"/>
      <c r="D2828" s="137"/>
      <c r="E2828" s="137"/>
      <c r="F2828" s="137"/>
      <c r="G2828" s="137"/>
      <c r="H2828" s="137"/>
      <c r="I2828" s="137"/>
      <c r="J2828" s="137"/>
      <c r="K2828" s="137"/>
      <c r="L2828" s="137"/>
      <c r="M2828" s="137"/>
      <c r="N2828" s="137"/>
      <c r="O2828" s="137"/>
      <c r="P2828" s="137"/>
      <c r="Q2828" s="137"/>
      <c r="R2828" s="137"/>
      <c r="S2828" s="137"/>
      <c r="T2828" s="137"/>
      <c r="U2828" s="137"/>
      <c r="V2828" s="137"/>
      <c r="W2828" s="137"/>
      <c r="X2828" s="137"/>
      <c r="Y2828" s="137"/>
      <c r="Z2828" s="137"/>
      <c r="AA2828" s="137"/>
      <c r="AB2828" s="137"/>
    </row>
    <row r="2829" s="139" customFormat="1" spans="1:28">
      <c r="A2829" s="137"/>
      <c r="B2829" s="137"/>
      <c r="C2829" s="137"/>
      <c r="D2829" s="137"/>
      <c r="E2829" s="137"/>
      <c r="F2829" s="137"/>
      <c r="G2829" s="137"/>
      <c r="H2829" s="137"/>
      <c r="I2829" s="137"/>
      <c r="J2829" s="137"/>
      <c r="K2829" s="137"/>
      <c r="L2829" s="137"/>
      <c r="M2829" s="137"/>
      <c r="N2829" s="137"/>
      <c r="O2829" s="137"/>
      <c r="P2829" s="137"/>
      <c r="Q2829" s="137"/>
      <c r="R2829" s="137"/>
      <c r="S2829" s="137"/>
      <c r="T2829" s="137"/>
      <c r="U2829" s="137"/>
      <c r="V2829" s="137"/>
      <c r="W2829" s="137"/>
      <c r="X2829" s="137"/>
      <c r="Y2829" s="137"/>
      <c r="Z2829" s="137"/>
      <c r="AA2829" s="137"/>
      <c r="AB2829" s="137"/>
    </row>
    <row r="2830" s="139" customFormat="1" spans="1:28">
      <c r="A2830" s="137"/>
      <c r="B2830" s="137"/>
      <c r="C2830" s="137"/>
      <c r="D2830" s="137"/>
      <c r="E2830" s="137"/>
      <c r="F2830" s="137"/>
      <c r="G2830" s="137"/>
      <c r="H2830" s="137"/>
      <c r="I2830" s="137"/>
      <c r="J2830" s="137"/>
      <c r="K2830" s="137"/>
      <c r="L2830" s="137"/>
      <c r="M2830" s="137"/>
      <c r="N2830" s="137"/>
      <c r="O2830" s="137"/>
      <c r="P2830" s="137"/>
      <c r="Q2830" s="137"/>
      <c r="R2830" s="137"/>
      <c r="S2830" s="137"/>
      <c r="T2830" s="137"/>
      <c r="U2830" s="137"/>
      <c r="V2830" s="137"/>
      <c r="W2830" s="137"/>
      <c r="X2830" s="137"/>
      <c r="Y2830" s="137"/>
      <c r="Z2830" s="137"/>
      <c r="AA2830" s="137"/>
      <c r="AB2830" s="137"/>
    </row>
    <row r="2831" s="139" customFormat="1" spans="1:28">
      <c r="A2831" s="137"/>
      <c r="B2831" s="137"/>
      <c r="C2831" s="137"/>
      <c r="D2831" s="137"/>
      <c r="E2831" s="137"/>
      <c r="F2831" s="137"/>
      <c r="G2831" s="137"/>
      <c r="H2831" s="137"/>
      <c r="I2831" s="137"/>
      <c r="J2831" s="137"/>
      <c r="K2831" s="137"/>
      <c r="L2831" s="137"/>
      <c r="M2831" s="137"/>
      <c r="N2831" s="137"/>
      <c r="O2831" s="137"/>
      <c r="P2831" s="137"/>
      <c r="Q2831" s="137"/>
      <c r="R2831" s="137"/>
      <c r="S2831" s="137"/>
      <c r="T2831" s="137"/>
      <c r="U2831" s="137"/>
      <c r="V2831" s="137"/>
      <c r="W2831" s="137"/>
      <c r="X2831" s="137"/>
      <c r="Y2831" s="137"/>
      <c r="Z2831" s="137"/>
      <c r="AA2831" s="137"/>
      <c r="AB2831" s="137"/>
    </row>
    <row r="2832" s="139" customFormat="1" spans="1:28">
      <c r="A2832" s="137"/>
      <c r="B2832" s="137"/>
      <c r="C2832" s="137"/>
      <c r="D2832" s="137"/>
      <c r="E2832" s="137"/>
      <c r="F2832" s="137"/>
      <c r="G2832" s="137"/>
      <c r="H2832" s="137"/>
      <c r="I2832" s="137"/>
      <c r="J2832" s="137"/>
      <c r="K2832" s="137"/>
      <c r="L2832" s="137"/>
      <c r="M2832" s="137"/>
      <c r="N2832" s="137"/>
      <c r="O2832" s="137"/>
      <c r="P2832" s="137"/>
      <c r="Q2832" s="137"/>
      <c r="R2832" s="137"/>
      <c r="S2832" s="137"/>
      <c r="T2832" s="137"/>
      <c r="U2832" s="137"/>
      <c r="V2832" s="137"/>
      <c r="W2832" s="137"/>
      <c r="X2832" s="137"/>
      <c r="Y2832" s="137"/>
      <c r="Z2832" s="137"/>
      <c r="AA2832" s="137"/>
      <c r="AB2832" s="137"/>
    </row>
    <row r="2833" s="139" customFormat="1" spans="1:28">
      <c r="A2833" s="137"/>
      <c r="B2833" s="137"/>
      <c r="C2833" s="137"/>
      <c r="D2833" s="137"/>
      <c r="E2833" s="137"/>
      <c r="F2833" s="137"/>
      <c r="G2833" s="137"/>
      <c r="H2833" s="137"/>
      <c r="I2833" s="137"/>
      <c r="J2833" s="137"/>
      <c r="K2833" s="137"/>
      <c r="L2833" s="137"/>
      <c r="M2833" s="137"/>
      <c r="N2833" s="137"/>
      <c r="O2833" s="137"/>
      <c r="P2833" s="137"/>
      <c r="Q2833" s="137"/>
      <c r="R2833" s="137"/>
      <c r="S2833" s="137"/>
      <c r="T2833" s="137"/>
      <c r="U2833" s="137"/>
      <c r="V2833" s="137"/>
      <c r="W2833" s="137"/>
      <c r="X2833" s="137"/>
      <c r="Y2833" s="137"/>
      <c r="Z2833" s="137"/>
      <c r="AA2833" s="137"/>
      <c r="AB2833" s="137"/>
    </row>
    <row r="2834" s="139" customFormat="1" spans="1:28">
      <c r="A2834" s="137"/>
      <c r="B2834" s="137"/>
      <c r="C2834" s="137"/>
      <c r="D2834" s="137"/>
      <c r="E2834" s="137"/>
      <c r="F2834" s="137"/>
      <c r="G2834" s="137"/>
      <c r="H2834" s="137"/>
      <c r="I2834" s="137"/>
      <c r="J2834" s="137"/>
      <c r="K2834" s="137"/>
      <c r="L2834" s="137"/>
      <c r="M2834" s="137"/>
      <c r="N2834" s="137"/>
      <c r="O2834" s="137"/>
      <c r="P2834" s="137"/>
      <c r="Q2834" s="137"/>
      <c r="R2834" s="137"/>
      <c r="S2834" s="137"/>
      <c r="T2834" s="137"/>
      <c r="U2834" s="137"/>
      <c r="V2834" s="137"/>
      <c r="W2834" s="137"/>
      <c r="X2834" s="137"/>
      <c r="Y2834" s="137"/>
      <c r="Z2834" s="137"/>
      <c r="AA2834" s="137"/>
      <c r="AB2834" s="137"/>
    </row>
    <row r="2835" s="139" customFormat="1" spans="1:28">
      <c r="A2835" s="137"/>
      <c r="B2835" s="137"/>
      <c r="C2835" s="137"/>
      <c r="D2835" s="137"/>
      <c r="E2835" s="137"/>
      <c r="F2835" s="137"/>
      <c r="G2835" s="137"/>
      <c r="H2835" s="137"/>
      <c r="I2835" s="137"/>
      <c r="J2835" s="137"/>
      <c r="K2835" s="137"/>
      <c r="L2835" s="137"/>
      <c r="M2835" s="137"/>
      <c r="N2835" s="137"/>
      <c r="O2835" s="137"/>
      <c r="P2835" s="137"/>
      <c r="Q2835" s="137"/>
      <c r="R2835" s="137"/>
      <c r="S2835" s="137"/>
      <c r="T2835" s="137"/>
      <c r="U2835" s="137"/>
      <c r="V2835" s="137"/>
      <c r="W2835" s="137"/>
      <c r="X2835" s="137"/>
      <c r="Y2835" s="137"/>
      <c r="Z2835" s="137"/>
      <c r="AA2835" s="137"/>
      <c r="AB2835" s="137"/>
    </row>
    <row r="2836" s="139" customFormat="1" spans="1:28">
      <c r="A2836" s="137"/>
      <c r="B2836" s="137"/>
      <c r="C2836" s="137"/>
      <c r="D2836" s="137"/>
      <c r="E2836" s="137"/>
      <c r="F2836" s="137"/>
      <c r="G2836" s="137"/>
      <c r="H2836" s="137"/>
      <c r="I2836" s="137"/>
      <c r="J2836" s="137"/>
      <c r="K2836" s="137"/>
      <c r="L2836" s="137"/>
      <c r="M2836" s="137"/>
      <c r="N2836" s="137"/>
      <c r="O2836" s="137"/>
      <c r="P2836" s="137"/>
      <c r="Q2836" s="137"/>
      <c r="R2836" s="137"/>
      <c r="S2836" s="137"/>
      <c r="T2836" s="137"/>
      <c r="U2836" s="137"/>
      <c r="V2836" s="137"/>
      <c r="W2836" s="137"/>
      <c r="X2836" s="137"/>
      <c r="Y2836" s="137"/>
      <c r="Z2836" s="137"/>
      <c r="AA2836" s="137"/>
      <c r="AB2836" s="137"/>
    </row>
    <row r="2837" s="139" customFormat="1" spans="1:28">
      <c r="A2837" s="137"/>
      <c r="B2837" s="137"/>
      <c r="C2837" s="137"/>
      <c r="D2837" s="137"/>
      <c r="E2837" s="137"/>
      <c r="F2837" s="137"/>
      <c r="G2837" s="137"/>
      <c r="H2837" s="137"/>
      <c r="I2837" s="137"/>
      <c r="J2837" s="137"/>
      <c r="K2837" s="137"/>
      <c r="L2837" s="137"/>
      <c r="M2837" s="137"/>
      <c r="N2837" s="137"/>
      <c r="O2837" s="137"/>
      <c r="P2837" s="137"/>
      <c r="Q2837" s="137"/>
      <c r="R2837" s="137"/>
      <c r="S2837" s="137"/>
      <c r="T2837" s="137"/>
      <c r="U2837" s="137"/>
      <c r="V2837" s="137"/>
      <c r="W2837" s="137"/>
      <c r="X2837" s="137"/>
      <c r="Y2837" s="137"/>
      <c r="Z2837" s="137"/>
      <c r="AA2837" s="137"/>
      <c r="AB2837" s="137"/>
    </row>
    <row r="2838" s="139" customFormat="1" spans="1:28">
      <c r="A2838" s="137"/>
      <c r="B2838" s="137"/>
      <c r="C2838" s="137"/>
      <c r="D2838" s="137"/>
      <c r="E2838" s="137"/>
      <c r="F2838" s="137"/>
      <c r="G2838" s="137"/>
      <c r="H2838" s="137"/>
      <c r="I2838" s="137"/>
      <c r="J2838" s="137"/>
      <c r="K2838" s="137"/>
      <c r="L2838" s="137"/>
      <c r="M2838" s="137"/>
      <c r="N2838" s="137"/>
      <c r="O2838" s="137"/>
      <c r="P2838" s="137"/>
      <c r="Q2838" s="137"/>
      <c r="R2838" s="137"/>
      <c r="S2838" s="137"/>
      <c r="T2838" s="137"/>
      <c r="U2838" s="137"/>
      <c r="V2838" s="137"/>
      <c r="W2838" s="137"/>
      <c r="X2838" s="137"/>
      <c r="Y2838" s="137"/>
      <c r="Z2838" s="137"/>
      <c r="AA2838" s="137"/>
      <c r="AB2838" s="137"/>
    </row>
    <row r="2839" s="139" customFormat="1" spans="1:28">
      <c r="A2839" s="137"/>
      <c r="B2839" s="137"/>
      <c r="C2839" s="137"/>
      <c r="D2839" s="137"/>
      <c r="E2839" s="137"/>
      <c r="F2839" s="137"/>
      <c r="G2839" s="137"/>
      <c r="H2839" s="137"/>
      <c r="I2839" s="137"/>
      <c r="J2839" s="137"/>
      <c r="K2839" s="137"/>
      <c r="L2839" s="137"/>
      <c r="M2839" s="137"/>
      <c r="N2839" s="137"/>
      <c r="O2839" s="137"/>
      <c r="P2839" s="137"/>
      <c r="Q2839" s="137"/>
      <c r="R2839" s="137"/>
      <c r="S2839" s="137"/>
      <c r="T2839" s="137"/>
      <c r="U2839" s="137"/>
      <c r="V2839" s="137"/>
      <c r="W2839" s="137"/>
      <c r="X2839" s="137"/>
      <c r="Y2839" s="137"/>
      <c r="Z2839" s="137"/>
      <c r="AA2839" s="137"/>
      <c r="AB2839" s="137"/>
    </row>
    <row r="2840" s="139" customFormat="1" spans="1:28">
      <c r="A2840" s="137"/>
      <c r="B2840" s="137"/>
      <c r="C2840" s="137"/>
      <c r="D2840" s="137"/>
      <c r="E2840" s="137"/>
      <c r="F2840" s="137"/>
      <c r="G2840" s="137"/>
      <c r="H2840" s="137"/>
      <c r="I2840" s="137"/>
      <c r="J2840" s="137"/>
      <c r="K2840" s="137"/>
      <c r="L2840" s="137"/>
      <c r="M2840" s="137"/>
      <c r="N2840" s="137"/>
      <c r="O2840" s="137"/>
      <c r="P2840" s="137"/>
      <c r="Q2840" s="137"/>
      <c r="R2840" s="137"/>
      <c r="S2840" s="137"/>
      <c r="T2840" s="137"/>
      <c r="U2840" s="137"/>
      <c r="V2840" s="137"/>
      <c r="W2840" s="137"/>
      <c r="X2840" s="137"/>
      <c r="Y2840" s="137"/>
      <c r="Z2840" s="137"/>
      <c r="AA2840" s="137"/>
      <c r="AB2840" s="137"/>
    </row>
    <row r="2841" s="139" customFormat="1" spans="1:28">
      <c r="A2841" s="137"/>
      <c r="B2841" s="137"/>
      <c r="C2841" s="137"/>
      <c r="D2841" s="137"/>
      <c r="E2841" s="137"/>
      <c r="F2841" s="137"/>
      <c r="G2841" s="137"/>
      <c r="H2841" s="137"/>
      <c r="I2841" s="137"/>
      <c r="J2841" s="137"/>
      <c r="K2841" s="137"/>
      <c r="L2841" s="137"/>
      <c r="M2841" s="137"/>
      <c r="N2841" s="137"/>
      <c r="O2841" s="137"/>
      <c r="P2841" s="137"/>
      <c r="Q2841" s="137"/>
      <c r="R2841" s="137"/>
      <c r="S2841" s="137"/>
      <c r="T2841" s="137"/>
      <c r="U2841" s="137"/>
      <c r="V2841" s="137"/>
      <c r="W2841" s="137"/>
      <c r="X2841" s="137"/>
      <c r="Y2841" s="137"/>
      <c r="Z2841" s="137"/>
      <c r="AA2841" s="137"/>
      <c r="AB2841" s="137"/>
    </row>
    <row r="2842" s="139" customFormat="1" spans="1:28">
      <c r="A2842" s="137"/>
      <c r="B2842" s="137"/>
      <c r="C2842" s="137"/>
      <c r="D2842" s="137"/>
      <c r="E2842" s="137"/>
      <c r="F2842" s="137"/>
      <c r="G2842" s="137"/>
      <c r="H2842" s="137"/>
      <c r="I2842" s="137"/>
      <c r="J2842" s="137"/>
      <c r="K2842" s="137"/>
      <c r="L2842" s="137"/>
      <c r="M2842" s="137"/>
      <c r="N2842" s="137"/>
      <c r="O2842" s="137"/>
      <c r="P2842" s="137"/>
      <c r="Q2842" s="137"/>
      <c r="R2842" s="137"/>
      <c r="S2842" s="137"/>
      <c r="T2842" s="137"/>
      <c r="U2842" s="137"/>
      <c r="V2842" s="137"/>
      <c r="W2842" s="137"/>
      <c r="X2842" s="137"/>
      <c r="Y2842" s="137"/>
      <c r="Z2842" s="137"/>
      <c r="AA2842" s="137"/>
      <c r="AB2842" s="137"/>
    </row>
    <row r="2843" s="139" customFormat="1" spans="1:28">
      <c r="A2843" s="137"/>
      <c r="B2843" s="137"/>
      <c r="C2843" s="137"/>
      <c r="D2843" s="137"/>
      <c r="E2843" s="137"/>
      <c r="F2843" s="137"/>
      <c r="G2843" s="137"/>
      <c r="H2843" s="137"/>
      <c r="I2843" s="137"/>
      <c r="J2843" s="137"/>
      <c r="K2843" s="137"/>
      <c r="L2843" s="137"/>
      <c r="M2843" s="137"/>
      <c r="N2843" s="137"/>
      <c r="O2843" s="137"/>
      <c r="P2843" s="137"/>
      <c r="Q2843" s="137"/>
      <c r="R2843" s="137"/>
      <c r="S2843" s="137"/>
      <c r="T2843" s="137"/>
      <c r="U2843" s="137"/>
      <c r="V2843" s="137"/>
      <c r="W2843" s="137"/>
      <c r="X2843" s="137"/>
      <c r="Y2843" s="137"/>
      <c r="Z2843" s="137"/>
      <c r="AA2843" s="137"/>
      <c r="AB2843" s="137"/>
    </row>
    <row r="2844" s="139" customFormat="1" spans="1:28">
      <c r="A2844" s="137"/>
      <c r="B2844" s="137"/>
      <c r="C2844" s="137"/>
      <c r="D2844" s="137"/>
      <c r="E2844" s="137"/>
      <c r="F2844" s="137"/>
      <c r="G2844" s="137"/>
      <c r="H2844" s="137"/>
      <c r="I2844" s="137"/>
      <c r="J2844" s="137"/>
      <c r="K2844" s="137"/>
      <c r="L2844" s="137"/>
      <c r="M2844" s="137"/>
      <c r="N2844" s="137"/>
      <c r="O2844" s="137"/>
      <c r="P2844" s="137"/>
      <c r="Q2844" s="137"/>
      <c r="R2844" s="137"/>
      <c r="S2844" s="137"/>
      <c r="T2844" s="137"/>
      <c r="U2844" s="137"/>
      <c r="V2844" s="137"/>
      <c r="W2844" s="137"/>
      <c r="X2844" s="137"/>
      <c r="Y2844" s="137"/>
      <c r="Z2844" s="137"/>
      <c r="AA2844" s="137"/>
      <c r="AB2844" s="137"/>
    </row>
    <row r="2845" s="139" customFormat="1" spans="1:28">
      <c r="A2845" s="137"/>
      <c r="B2845" s="137"/>
      <c r="C2845" s="137"/>
      <c r="D2845" s="137"/>
      <c r="E2845" s="137"/>
      <c r="F2845" s="137"/>
      <c r="G2845" s="137"/>
      <c r="H2845" s="137"/>
      <c r="I2845" s="137"/>
      <c r="J2845" s="137"/>
      <c r="K2845" s="137"/>
      <c r="L2845" s="137"/>
      <c r="M2845" s="137"/>
      <c r="N2845" s="137"/>
      <c r="O2845" s="137"/>
      <c r="P2845" s="137"/>
      <c r="Q2845" s="137"/>
      <c r="R2845" s="137"/>
      <c r="S2845" s="137"/>
      <c r="T2845" s="137"/>
      <c r="U2845" s="137"/>
      <c r="V2845" s="137"/>
      <c r="W2845" s="137"/>
      <c r="X2845" s="137"/>
      <c r="Y2845" s="137"/>
      <c r="Z2845" s="137"/>
      <c r="AA2845" s="137"/>
      <c r="AB2845" s="137"/>
    </row>
    <row r="2846" s="139" customFormat="1" spans="1:28">
      <c r="A2846" s="137"/>
      <c r="B2846" s="137"/>
      <c r="C2846" s="137"/>
      <c r="D2846" s="137"/>
      <c r="E2846" s="137"/>
      <c r="F2846" s="137"/>
      <c r="G2846" s="137"/>
      <c r="H2846" s="137"/>
      <c r="I2846" s="137"/>
      <c r="J2846" s="137"/>
      <c r="K2846" s="137"/>
      <c r="L2846" s="137"/>
      <c r="M2846" s="137"/>
      <c r="N2846" s="137"/>
      <c r="O2846" s="137"/>
      <c r="P2846" s="137"/>
      <c r="Q2846" s="137"/>
      <c r="R2846" s="137"/>
      <c r="S2846" s="137"/>
      <c r="T2846" s="137"/>
      <c r="U2846" s="137"/>
      <c r="V2846" s="137"/>
      <c r="W2846" s="137"/>
      <c r="X2846" s="137"/>
      <c r="Y2846" s="137"/>
      <c r="Z2846" s="137"/>
      <c r="AA2846" s="137"/>
      <c r="AB2846" s="137"/>
    </row>
    <row r="2847" s="139" customFormat="1" spans="1:28">
      <c r="A2847" s="137"/>
      <c r="B2847" s="137"/>
      <c r="C2847" s="137"/>
      <c r="D2847" s="137"/>
      <c r="E2847" s="137"/>
      <c r="F2847" s="137"/>
      <c r="G2847" s="137"/>
      <c r="H2847" s="137"/>
      <c r="I2847" s="137"/>
      <c r="J2847" s="137"/>
      <c r="K2847" s="137"/>
      <c r="L2847" s="137"/>
      <c r="M2847" s="137"/>
      <c r="N2847" s="137"/>
      <c r="O2847" s="137"/>
      <c r="P2847" s="137"/>
      <c r="Q2847" s="137"/>
      <c r="R2847" s="137"/>
      <c r="S2847" s="137"/>
      <c r="T2847" s="137"/>
      <c r="U2847" s="137"/>
      <c r="V2847" s="137"/>
      <c r="W2847" s="137"/>
      <c r="X2847" s="137"/>
      <c r="Y2847" s="137"/>
      <c r="Z2847" s="137"/>
      <c r="AA2847" s="137"/>
      <c r="AB2847" s="137"/>
    </row>
    <row r="2848" s="139" customFormat="1" spans="1:28">
      <c r="A2848" s="137"/>
      <c r="B2848" s="137"/>
      <c r="C2848" s="137"/>
      <c r="D2848" s="137"/>
      <c r="E2848" s="137"/>
      <c r="F2848" s="137"/>
      <c r="G2848" s="137"/>
      <c r="H2848" s="137"/>
      <c r="I2848" s="137"/>
      <c r="J2848" s="137"/>
      <c r="K2848" s="137"/>
      <c r="L2848" s="137"/>
      <c r="M2848" s="137"/>
      <c r="N2848" s="137"/>
      <c r="O2848" s="137"/>
      <c r="P2848" s="137"/>
      <c r="Q2848" s="137"/>
      <c r="R2848" s="137"/>
      <c r="S2848" s="137"/>
      <c r="T2848" s="137"/>
      <c r="U2848" s="137"/>
      <c r="V2848" s="137"/>
      <c r="W2848" s="137"/>
      <c r="X2848" s="137"/>
      <c r="Y2848" s="137"/>
      <c r="Z2848" s="137"/>
      <c r="AA2848" s="137"/>
      <c r="AB2848" s="137"/>
    </row>
    <row r="2849" s="139" customFormat="1" spans="1:28">
      <c r="A2849" s="137"/>
      <c r="B2849" s="137"/>
      <c r="C2849" s="137"/>
      <c r="D2849" s="137"/>
      <c r="E2849" s="137"/>
      <c r="F2849" s="137"/>
      <c r="G2849" s="137"/>
      <c r="H2849" s="137"/>
      <c r="I2849" s="137"/>
      <c r="J2849" s="137"/>
      <c r="K2849" s="137"/>
      <c r="L2849" s="137"/>
      <c r="M2849" s="137"/>
      <c r="N2849" s="137"/>
      <c r="O2849" s="137"/>
      <c r="P2849" s="137"/>
      <c r="Q2849" s="137"/>
      <c r="R2849" s="137"/>
      <c r="S2849" s="137"/>
      <c r="T2849" s="137"/>
      <c r="U2849" s="137"/>
      <c r="V2849" s="137"/>
      <c r="W2849" s="137"/>
      <c r="X2849" s="137"/>
      <c r="Y2849" s="137"/>
      <c r="Z2849" s="137"/>
      <c r="AA2849" s="137"/>
      <c r="AB2849" s="137"/>
    </row>
    <row r="2850" s="139" customFormat="1" spans="1:28">
      <c r="A2850" s="137"/>
      <c r="B2850" s="137"/>
      <c r="C2850" s="137"/>
      <c r="D2850" s="137"/>
      <c r="E2850" s="137"/>
      <c r="F2850" s="137"/>
      <c r="G2850" s="137"/>
      <c r="H2850" s="137"/>
      <c r="I2850" s="137"/>
      <c r="J2850" s="137"/>
      <c r="K2850" s="137"/>
      <c r="L2850" s="137"/>
      <c r="M2850" s="137"/>
      <c r="N2850" s="137"/>
      <c r="O2850" s="137"/>
      <c r="P2850" s="137"/>
      <c r="Q2850" s="137"/>
      <c r="R2850" s="137"/>
      <c r="S2850" s="137"/>
      <c r="T2850" s="137"/>
      <c r="U2850" s="137"/>
      <c r="V2850" s="137"/>
      <c r="W2850" s="137"/>
      <c r="X2850" s="137"/>
      <c r="Y2850" s="137"/>
      <c r="Z2850" s="137"/>
      <c r="AA2850" s="137"/>
      <c r="AB2850" s="137"/>
    </row>
    <row r="2851" s="139" customFormat="1" spans="1:28">
      <c r="A2851" s="137"/>
      <c r="B2851" s="137"/>
      <c r="C2851" s="137"/>
      <c r="D2851" s="137"/>
      <c r="E2851" s="137"/>
      <c r="F2851" s="137"/>
      <c r="G2851" s="137"/>
      <c r="H2851" s="137"/>
      <c r="I2851" s="137"/>
      <c r="J2851" s="137"/>
      <c r="K2851" s="137"/>
      <c r="L2851" s="137"/>
      <c r="M2851" s="137"/>
      <c r="N2851" s="137"/>
      <c r="O2851" s="137"/>
      <c r="P2851" s="137"/>
      <c r="Q2851" s="137"/>
      <c r="R2851" s="137"/>
      <c r="S2851" s="137"/>
      <c r="T2851" s="137"/>
      <c r="U2851" s="137"/>
      <c r="V2851" s="137"/>
      <c r="W2851" s="137"/>
      <c r="X2851" s="137"/>
      <c r="Y2851" s="137"/>
      <c r="Z2851" s="137"/>
      <c r="AA2851" s="137"/>
      <c r="AB2851" s="137"/>
    </row>
    <row r="2852" s="139" customFormat="1" spans="1:28">
      <c r="A2852" s="137"/>
      <c r="B2852" s="137"/>
      <c r="C2852" s="137"/>
      <c r="D2852" s="137"/>
      <c r="E2852" s="137"/>
      <c r="F2852" s="137"/>
      <c r="G2852" s="137"/>
      <c r="H2852" s="137"/>
      <c r="I2852" s="137"/>
      <c r="J2852" s="137"/>
      <c r="K2852" s="137"/>
      <c r="L2852" s="137"/>
      <c r="M2852" s="137"/>
      <c r="N2852" s="137"/>
      <c r="O2852" s="137"/>
      <c r="P2852" s="137"/>
      <c r="Q2852" s="137"/>
      <c r="R2852" s="137"/>
      <c r="S2852" s="137"/>
      <c r="T2852" s="137"/>
      <c r="U2852" s="137"/>
      <c r="V2852" s="137"/>
      <c r="W2852" s="137"/>
      <c r="X2852" s="137"/>
      <c r="Y2852" s="137"/>
      <c r="Z2852" s="137"/>
      <c r="AA2852" s="137"/>
      <c r="AB2852" s="137"/>
    </row>
    <row r="2853" s="139" customFormat="1" spans="1:28">
      <c r="A2853" s="137"/>
      <c r="B2853" s="137"/>
      <c r="C2853" s="137"/>
      <c r="D2853" s="137"/>
      <c r="E2853" s="137"/>
      <c r="F2853" s="137"/>
      <c r="G2853" s="137"/>
      <c r="H2853" s="137"/>
      <c r="I2853" s="137"/>
      <c r="J2853" s="137"/>
      <c r="K2853" s="137"/>
      <c r="L2853" s="137"/>
      <c r="M2853" s="137"/>
      <c r="N2853" s="137"/>
      <c r="O2853" s="137"/>
      <c r="P2853" s="137"/>
      <c r="Q2853" s="137"/>
      <c r="R2853" s="137"/>
      <c r="S2853" s="137"/>
      <c r="T2853" s="137"/>
      <c r="U2853" s="137"/>
      <c r="V2853" s="137"/>
      <c r="W2853" s="137"/>
      <c r="X2853" s="137"/>
      <c r="Y2853" s="137"/>
      <c r="Z2853" s="137"/>
      <c r="AA2853" s="137"/>
      <c r="AB2853" s="137"/>
    </row>
    <row r="2854" s="139" customFormat="1" spans="1:28">
      <c r="A2854" s="137"/>
      <c r="B2854" s="137"/>
      <c r="C2854" s="137"/>
      <c r="D2854" s="137"/>
      <c r="E2854" s="137"/>
      <c r="F2854" s="137"/>
      <c r="G2854" s="137"/>
      <c r="H2854" s="137"/>
      <c r="I2854" s="137"/>
      <c r="J2854" s="137"/>
      <c r="K2854" s="137"/>
      <c r="L2854" s="137"/>
      <c r="M2854" s="137"/>
      <c r="N2854" s="137"/>
      <c r="O2854" s="137"/>
      <c r="P2854" s="137"/>
      <c r="Q2854" s="137"/>
      <c r="R2854" s="137"/>
      <c r="S2854" s="137"/>
      <c r="T2854" s="137"/>
      <c r="U2854" s="137"/>
      <c r="V2854" s="137"/>
      <c r="W2854" s="137"/>
      <c r="X2854" s="137"/>
      <c r="Y2854" s="137"/>
      <c r="Z2854" s="137"/>
      <c r="AA2854" s="137"/>
      <c r="AB2854" s="137"/>
    </row>
    <row r="2855" s="139" customFormat="1" spans="1:28">
      <c r="A2855" s="137"/>
      <c r="B2855" s="137"/>
      <c r="C2855" s="137"/>
      <c r="D2855" s="137"/>
      <c r="E2855" s="137"/>
      <c r="F2855" s="137"/>
      <c r="G2855" s="137"/>
      <c r="H2855" s="137"/>
      <c r="I2855" s="137"/>
      <c r="J2855" s="137"/>
      <c r="K2855" s="137"/>
      <c r="L2855" s="137"/>
      <c r="M2855" s="137"/>
      <c r="N2855" s="137"/>
      <c r="O2855" s="137"/>
      <c r="P2855" s="137"/>
      <c r="Q2855" s="137"/>
      <c r="R2855" s="137"/>
      <c r="S2855" s="137"/>
      <c r="T2855" s="137"/>
      <c r="U2855" s="137"/>
      <c r="V2855" s="137"/>
      <c r="W2855" s="137"/>
      <c r="X2855" s="137"/>
      <c r="Y2855" s="137"/>
      <c r="Z2855" s="137"/>
      <c r="AA2855" s="137"/>
      <c r="AB2855" s="137"/>
    </row>
    <row r="2856" s="139" customFormat="1" spans="1:28">
      <c r="A2856" s="137"/>
      <c r="B2856" s="137"/>
      <c r="C2856" s="137"/>
      <c r="D2856" s="137"/>
      <c r="E2856" s="137"/>
      <c r="F2856" s="137"/>
      <c r="G2856" s="137"/>
      <c r="H2856" s="137"/>
      <c r="I2856" s="137"/>
      <c r="J2856" s="137"/>
      <c r="K2856" s="137"/>
      <c r="L2856" s="137"/>
      <c r="M2856" s="137"/>
      <c r="N2856" s="137"/>
      <c r="O2856" s="137"/>
      <c r="P2856" s="137"/>
      <c r="Q2856" s="137"/>
      <c r="R2856" s="137"/>
      <c r="S2856" s="137"/>
      <c r="T2856" s="137"/>
      <c r="U2856" s="137"/>
      <c r="V2856" s="137"/>
      <c r="W2856" s="137"/>
      <c r="X2856" s="137"/>
      <c r="Y2856" s="137"/>
      <c r="Z2856" s="137"/>
      <c r="AA2856" s="137"/>
      <c r="AB2856" s="137"/>
    </row>
    <row r="2857" s="139" customFormat="1" spans="1:28">
      <c r="A2857" s="137"/>
      <c r="B2857" s="137"/>
      <c r="C2857" s="137"/>
      <c r="D2857" s="137"/>
      <c r="E2857" s="137"/>
      <c r="F2857" s="137"/>
      <c r="G2857" s="137"/>
      <c r="H2857" s="137"/>
      <c r="I2857" s="137"/>
      <c r="J2857" s="137"/>
      <c r="K2857" s="137"/>
      <c r="L2857" s="137"/>
      <c r="M2857" s="137"/>
      <c r="N2857" s="137"/>
      <c r="O2857" s="137"/>
      <c r="P2857" s="137"/>
      <c r="Q2857" s="137"/>
      <c r="R2857" s="137"/>
      <c r="S2857" s="137"/>
      <c r="T2857" s="137"/>
      <c r="U2857" s="137"/>
      <c r="V2857" s="137"/>
      <c r="W2857" s="137"/>
      <c r="X2857" s="137"/>
      <c r="Y2857" s="137"/>
      <c r="Z2857" s="137"/>
      <c r="AA2857" s="137"/>
      <c r="AB2857" s="137"/>
    </row>
    <row r="2858" s="139" customFormat="1" spans="1:28">
      <c r="A2858" s="137"/>
      <c r="B2858" s="137"/>
      <c r="C2858" s="137"/>
      <c r="D2858" s="137"/>
      <c r="E2858" s="137"/>
      <c r="F2858" s="137"/>
      <c r="G2858" s="137"/>
      <c r="H2858" s="137"/>
      <c r="I2858" s="137"/>
      <c r="J2858" s="137"/>
      <c r="K2858" s="137"/>
      <c r="L2858" s="137"/>
      <c r="M2858" s="137"/>
      <c r="N2858" s="137"/>
      <c r="O2858" s="137"/>
      <c r="P2858" s="137"/>
      <c r="Q2858" s="137"/>
      <c r="R2858" s="137"/>
      <c r="S2858" s="137"/>
      <c r="T2858" s="137"/>
      <c r="U2858" s="137"/>
      <c r="V2858" s="137"/>
      <c r="W2858" s="137"/>
      <c r="X2858" s="137"/>
      <c r="Y2858" s="137"/>
      <c r="Z2858" s="137"/>
      <c r="AA2858" s="137"/>
      <c r="AB2858" s="137"/>
    </row>
    <row r="2859" s="139" customFormat="1" spans="1:28">
      <c r="A2859" s="137"/>
      <c r="B2859" s="137"/>
      <c r="C2859" s="137"/>
      <c r="D2859" s="137"/>
      <c r="E2859" s="137"/>
      <c r="F2859" s="137"/>
      <c r="G2859" s="137"/>
      <c r="H2859" s="137"/>
      <c r="I2859" s="137"/>
      <c r="J2859" s="137"/>
      <c r="K2859" s="137"/>
      <c r="L2859" s="137"/>
      <c r="M2859" s="137"/>
      <c r="N2859" s="137"/>
      <c r="O2859" s="137"/>
      <c r="P2859" s="137"/>
      <c r="Q2859" s="137"/>
      <c r="R2859" s="137"/>
      <c r="S2859" s="137"/>
      <c r="T2859" s="137"/>
      <c r="U2859" s="137"/>
      <c r="V2859" s="137"/>
      <c r="W2859" s="137"/>
      <c r="X2859" s="137"/>
      <c r="Y2859" s="137"/>
      <c r="Z2859" s="137"/>
      <c r="AA2859" s="137"/>
      <c r="AB2859" s="137"/>
    </row>
    <row r="2860" s="139" customFormat="1" spans="1:28">
      <c r="A2860" s="137"/>
      <c r="B2860" s="137"/>
      <c r="C2860" s="137"/>
      <c r="D2860" s="137"/>
      <c r="E2860" s="137"/>
      <c r="F2860" s="137"/>
      <c r="G2860" s="137"/>
      <c r="H2860" s="137"/>
      <c r="I2860" s="137"/>
      <c r="J2860" s="137"/>
      <c r="K2860" s="137"/>
      <c r="L2860" s="137"/>
      <c r="M2860" s="137"/>
      <c r="N2860" s="137"/>
      <c r="O2860" s="137"/>
      <c r="P2860" s="137"/>
      <c r="Q2860" s="137"/>
      <c r="R2860" s="137"/>
      <c r="S2860" s="137"/>
      <c r="T2860" s="137"/>
      <c r="U2860" s="137"/>
      <c r="V2860" s="137"/>
      <c r="W2860" s="137"/>
      <c r="X2860" s="137"/>
      <c r="Y2860" s="137"/>
      <c r="Z2860" s="137"/>
      <c r="AA2860" s="137"/>
      <c r="AB2860" s="137"/>
    </row>
    <row r="2861" s="139" customFormat="1" spans="1:28">
      <c r="A2861" s="137"/>
      <c r="B2861" s="137"/>
      <c r="C2861" s="137"/>
      <c r="D2861" s="137"/>
      <c r="E2861" s="137"/>
      <c r="F2861" s="137"/>
      <c r="G2861" s="137"/>
      <c r="H2861" s="137"/>
      <c r="I2861" s="137"/>
      <c r="J2861" s="137"/>
      <c r="K2861" s="137"/>
      <c r="L2861" s="137"/>
      <c r="M2861" s="137"/>
      <c r="N2861" s="137"/>
      <c r="O2861" s="137"/>
      <c r="P2861" s="137"/>
      <c r="Q2861" s="137"/>
      <c r="R2861" s="137"/>
      <c r="S2861" s="137"/>
      <c r="T2861" s="137"/>
      <c r="U2861" s="137"/>
      <c r="V2861" s="137"/>
      <c r="W2861" s="137"/>
      <c r="X2861" s="137"/>
      <c r="Y2861" s="137"/>
      <c r="Z2861" s="137"/>
      <c r="AA2861" s="137"/>
      <c r="AB2861" s="137"/>
    </row>
    <row r="2862" s="139" customFormat="1" spans="1:28">
      <c r="A2862" s="137"/>
      <c r="B2862" s="137"/>
      <c r="C2862" s="137"/>
      <c r="D2862" s="137"/>
      <c r="E2862" s="137"/>
      <c r="F2862" s="137"/>
      <c r="G2862" s="137"/>
      <c r="H2862" s="137"/>
      <c r="I2862" s="137"/>
      <c r="J2862" s="137"/>
      <c r="K2862" s="137"/>
      <c r="L2862" s="137"/>
      <c r="M2862" s="137"/>
      <c r="N2862" s="137"/>
      <c r="O2862" s="137"/>
      <c r="P2862" s="137"/>
      <c r="Q2862" s="137"/>
      <c r="R2862" s="137"/>
      <c r="S2862" s="137"/>
      <c r="T2862" s="137"/>
      <c r="U2862" s="137"/>
      <c r="V2862" s="137"/>
      <c r="W2862" s="137"/>
      <c r="X2862" s="137"/>
      <c r="Y2862" s="137"/>
      <c r="Z2862" s="137"/>
      <c r="AA2862" s="137"/>
      <c r="AB2862" s="137"/>
    </row>
    <row r="2863" s="139" customFormat="1" spans="1:28">
      <c r="A2863" s="137"/>
      <c r="B2863" s="137"/>
      <c r="C2863" s="137"/>
      <c r="D2863" s="137"/>
      <c r="E2863" s="137"/>
      <c r="F2863" s="137"/>
      <c r="G2863" s="137"/>
      <c r="H2863" s="137"/>
      <c r="I2863" s="137"/>
      <c r="J2863" s="137"/>
      <c r="K2863" s="137"/>
      <c r="L2863" s="137"/>
      <c r="M2863" s="137"/>
      <c r="N2863" s="137"/>
      <c r="O2863" s="137"/>
      <c r="P2863" s="137"/>
      <c r="Q2863" s="137"/>
      <c r="R2863" s="137"/>
      <c r="S2863" s="137"/>
      <c r="T2863" s="137"/>
      <c r="U2863" s="137"/>
      <c r="V2863" s="137"/>
      <c r="W2863" s="137"/>
      <c r="X2863" s="137"/>
      <c r="Y2863" s="137"/>
      <c r="Z2863" s="137"/>
      <c r="AA2863" s="137"/>
      <c r="AB2863" s="137"/>
    </row>
    <row r="2864" s="139" customFormat="1" spans="1:28">
      <c r="A2864" s="137"/>
      <c r="B2864" s="137"/>
      <c r="C2864" s="137"/>
      <c r="D2864" s="137"/>
      <c r="E2864" s="137"/>
      <c r="F2864" s="137"/>
      <c r="G2864" s="137"/>
      <c r="H2864" s="137"/>
      <c r="I2864" s="137"/>
      <c r="J2864" s="137"/>
      <c r="K2864" s="137"/>
      <c r="L2864" s="137"/>
      <c r="M2864" s="137"/>
      <c r="N2864" s="137"/>
      <c r="O2864" s="137"/>
      <c r="P2864" s="137"/>
      <c r="Q2864" s="137"/>
      <c r="R2864" s="137"/>
      <c r="S2864" s="137"/>
      <c r="T2864" s="137"/>
      <c r="U2864" s="137"/>
      <c r="V2864" s="137"/>
      <c r="W2864" s="137"/>
      <c r="X2864" s="137"/>
      <c r="Y2864" s="137"/>
      <c r="Z2864" s="137"/>
      <c r="AA2864" s="137"/>
      <c r="AB2864" s="137"/>
    </row>
    <row r="2865" s="139" customFormat="1" spans="1:28">
      <c r="A2865" s="137"/>
      <c r="B2865" s="137"/>
      <c r="C2865" s="137"/>
      <c r="D2865" s="137"/>
      <c r="E2865" s="137"/>
      <c r="F2865" s="137"/>
      <c r="G2865" s="137"/>
      <c r="H2865" s="137"/>
      <c r="I2865" s="137"/>
      <c r="J2865" s="137"/>
      <c r="K2865" s="137"/>
      <c r="L2865" s="137"/>
      <c r="M2865" s="137"/>
      <c r="N2865" s="137"/>
      <c r="O2865" s="137"/>
      <c r="P2865" s="137"/>
      <c r="Q2865" s="137"/>
      <c r="R2865" s="137"/>
      <c r="S2865" s="137"/>
      <c r="T2865" s="137"/>
      <c r="U2865" s="137"/>
      <c r="V2865" s="137"/>
      <c r="W2865" s="137"/>
      <c r="X2865" s="137"/>
      <c r="Y2865" s="137"/>
      <c r="Z2865" s="137"/>
      <c r="AA2865" s="137"/>
      <c r="AB2865" s="137"/>
    </row>
    <row r="2866" s="139" customFormat="1" spans="1:28">
      <c r="A2866" s="137"/>
      <c r="B2866" s="137"/>
      <c r="C2866" s="137"/>
      <c r="D2866" s="137"/>
      <c r="E2866" s="137"/>
      <c r="F2866" s="137"/>
      <c r="G2866" s="137"/>
      <c r="H2866" s="137"/>
      <c r="I2866" s="137"/>
      <c r="J2866" s="137"/>
      <c r="K2866" s="137"/>
      <c r="L2866" s="137"/>
      <c r="M2866" s="137"/>
      <c r="N2866" s="137"/>
      <c r="O2866" s="137"/>
      <c r="P2866" s="137"/>
      <c r="Q2866" s="137"/>
      <c r="R2866" s="137"/>
      <c r="S2866" s="137"/>
      <c r="T2866" s="137"/>
      <c r="U2866" s="137"/>
      <c r="V2866" s="137"/>
      <c r="W2866" s="137"/>
      <c r="X2866" s="137"/>
      <c r="Y2866" s="137"/>
      <c r="Z2866" s="137"/>
      <c r="AA2866" s="137"/>
      <c r="AB2866" s="137"/>
    </row>
    <row r="2867" s="139" customFormat="1" spans="1:28">
      <c r="A2867" s="137"/>
      <c r="B2867" s="137"/>
      <c r="C2867" s="137"/>
      <c r="D2867" s="137"/>
      <c r="E2867" s="137"/>
      <c r="F2867" s="137"/>
      <c r="G2867" s="137"/>
      <c r="H2867" s="137"/>
      <c r="I2867" s="137"/>
      <c r="J2867" s="137"/>
      <c r="K2867" s="137"/>
      <c r="L2867" s="137"/>
      <c r="M2867" s="137"/>
      <c r="N2867" s="137"/>
      <c r="O2867" s="137"/>
      <c r="P2867" s="137"/>
      <c r="Q2867" s="137"/>
      <c r="R2867" s="137"/>
      <c r="S2867" s="137"/>
      <c r="T2867" s="137"/>
      <c r="U2867" s="137"/>
      <c r="V2867" s="137"/>
      <c r="W2867" s="137"/>
      <c r="X2867" s="137"/>
      <c r="Y2867" s="137"/>
      <c r="Z2867" s="137"/>
      <c r="AA2867" s="137"/>
      <c r="AB2867" s="137"/>
    </row>
    <row r="2868" s="139" customFormat="1" spans="1:28">
      <c r="A2868" s="137"/>
      <c r="B2868" s="137"/>
      <c r="C2868" s="137"/>
      <c r="D2868" s="137"/>
      <c r="E2868" s="137"/>
      <c r="F2868" s="137"/>
      <c r="G2868" s="137"/>
      <c r="H2868" s="137"/>
      <c r="I2868" s="137"/>
      <c r="J2868" s="137"/>
      <c r="K2868" s="137"/>
      <c r="L2868" s="137"/>
      <c r="M2868" s="137"/>
      <c r="N2868" s="137"/>
      <c r="O2868" s="137"/>
      <c r="P2868" s="137"/>
      <c r="Q2868" s="137"/>
      <c r="R2868" s="137"/>
      <c r="S2868" s="137"/>
      <c r="T2868" s="137"/>
      <c r="U2868" s="137"/>
      <c r="V2868" s="137"/>
      <c r="W2868" s="137"/>
      <c r="X2868" s="137"/>
      <c r="Y2868" s="137"/>
      <c r="Z2868" s="137"/>
      <c r="AA2868" s="137"/>
      <c r="AB2868" s="137"/>
    </row>
    <row r="2869" s="139" customFormat="1" spans="1:28">
      <c r="A2869" s="137"/>
      <c r="B2869" s="137"/>
      <c r="C2869" s="137"/>
      <c r="D2869" s="137"/>
      <c r="E2869" s="137"/>
      <c r="F2869" s="137"/>
      <c r="G2869" s="137"/>
      <c r="H2869" s="137"/>
      <c r="I2869" s="137"/>
      <c r="J2869" s="137"/>
      <c r="K2869" s="137"/>
      <c r="L2869" s="137"/>
      <c r="M2869" s="137"/>
      <c r="N2869" s="137"/>
      <c r="O2869" s="137"/>
      <c r="P2869" s="137"/>
      <c r="Q2869" s="137"/>
      <c r="R2869" s="137"/>
      <c r="S2869" s="137"/>
      <c r="T2869" s="137"/>
      <c r="U2869" s="137"/>
      <c r="V2869" s="137"/>
      <c r="W2869" s="137"/>
      <c r="X2869" s="137"/>
      <c r="Y2869" s="137"/>
      <c r="Z2869" s="137"/>
      <c r="AA2869" s="137"/>
      <c r="AB2869" s="137"/>
    </row>
    <row r="2870" s="139" customFormat="1" spans="1:28">
      <c r="A2870" s="137"/>
      <c r="B2870" s="137"/>
      <c r="C2870" s="137"/>
      <c r="D2870" s="137"/>
      <c r="E2870" s="137"/>
      <c r="F2870" s="137"/>
      <c r="G2870" s="137"/>
      <c r="H2870" s="137"/>
      <c r="I2870" s="137"/>
      <c r="J2870" s="137"/>
      <c r="K2870" s="137"/>
      <c r="L2870" s="137"/>
      <c r="M2870" s="137"/>
      <c r="N2870" s="137"/>
      <c r="O2870" s="137"/>
      <c r="P2870" s="137"/>
      <c r="Q2870" s="137"/>
      <c r="R2870" s="137"/>
      <c r="S2870" s="137"/>
      <c r="T2870" s="137"/>
      <c r="U2870" s="137"/>
      <c r="V2870" s="137"/>
      <c r="W2870" s="137"/>
      <c r="X2870" s="137"/>
      <c r="Y2870" s="137"/>
      <c r="Z2870" s="137"/>
      <c r="AA2870" s="137"/>
      <c r="AB2870" s="137"/>
    </row>
    <row r="2871" s="139" customFormat="1" spans="1:28">
      <c r="A2871" s="137"/>
      <c r="B2871" s="137"/>
      <c r="C2871" s="137"/>
      <c r="D2871" s="137"/>
      <c r="E2871" s="137"/>
      <c r="F2871" s="137"/>
      <c r="G2871" s="137"/>
      <c r="H2871" s="137"/>
      <c r="I2871" s="137"/>
      <c r="J2871" s="137"/>
      <c r="K2871" s="137"/>
      <c r="L2871" s="137"/>
      <c r="M2871" s="137"/>
      <c r="N2871" s="137"/>
      <c r="O2871" s="137"/>
      <c r="P2871" s="137"/>
      <c r="Q2871" s="137"/>
      <c r="R2871" s="137"/>
      <c r="S2871" s="137"/>
      <c r="T2871" s="137"/>
      <c r="U2871" s="137"/>
      <c r="V2871" s="137"/>
      <c r="W2871" s="137"/>
      <c r="X2871" s="137"/>
      <c r="Y2871" s="137"/>
      <c r="Z2871" s="137"/>
      <c r="AA2871" s="137"/>
      <c r="AB2871" s="137"/>
    </row>
    <row r="2872" s="139" customFormat="1" spans="1:28">
      <c r="A2872" s="137"/>
      <c r="B2872" s="137"/>
      <c r="C2872" s="137"/>
      <c r="D2872" s="137"/>
      <c r="E2872" s="137"/>
      <c r="F2872" s="137"/>
      <c r="G2872" s="137"/>
      <c r="H2872" s="137"/>
      <c r="I2872" s="137"/>
      <c r="J2872" s="137"/>
      <c r="K2872" s="137"/>
      <c r="L2872" s="137"/>
      <c r="M2872" s="137"/>
      <c r="N2872" s="137"/>
      <c r="O2872" s="137"/>
      <c r="P2872" s="137"/>
      <c r="Q2872" s="137"/>
      <c r="R2872" s="137"/>
      <c r="S2872" s="137"/>
      <c r="T2872" s="137"/>
      <c r="U2872" s="137"/>
      <c r="V2872" s="137"/>
      <c r="W2872" s="137"/>
      <c r="X2872" s="137"/>
      <c r="Y2872" s="137"/>
      <c r="Z2872" s="137"/>
      <c r="AA2872" s="137"/>
      <c r="AB2872" s="137"/>
    </row>
    <row r="2873" s="139" customFormat="1" spans="1:28">
      <c r="A2873" s="137"/>
      <c r="B2873" s="137"/>
      <c r="C2873" s="137"/>
      <c r="D2873" s="137"/>
      <c r="E2873" s="137"/>
      <c r="F2873" s="137"/>
      <c r="G2873" s="137"/>
      <c r="H2873" s="137"/>
      <c r="I2873" s="137"/>
      <c r="J2873" s="137"/>
      <c r="K2873" s="137"/>
      <c r="L2873" s="137"/>
      <c r="M2873" s="137"/>
      <c r="N2873" s="137"/>
      <c r="O2873" s="137"/>
      <c r="P2873" s="137"/>
      <c r="Q2873" s="137"/>
      <c r="R2873" s="137"/>
      <c r="S2873" s="137"/>
      <c r="T2873" s="137"/>
      <c r="U2873" s="137"/>
      <c r="V2873" s="137"/>
      <c r="W2873" s="137"/>
      <c r="X2873" s="137"/>
      <c r="Y2873" s="137"/>
      <c r="Z2873" s="137"/>
      <c r="AA2873" s="137"/>
      <c r="AB2873" s="137"/>
    </row>
    <row r="2874" s="139" customFormat="1" spans="1:28">
      <c r="A2874" s="137"/>
      <c r="B2874" s="137"/>
      <c r="C2874" s="137"/>
      <c r="D2874" s="137"/>
      <c r="E2874" s="137"/>
      <c r="F2874" s="137"/>
      <c r="G2874" s="137"/>
      <c r="H2874" s="137"/>
      <c r="I2874" s="137"/>
      <c r="J2874" s="137"/>
      <c r="K2874" s="137"/>
      <c r="L2874" s="137"/>
      <c r="M2874" s="137"/>
      <c r="N2874" s="137"/>
      <c r="O2874" s="137"/>
      <c r="P2874" s="137"/>
      <c r="Q2874" s="137"/>
      <c r="R2874" s="137"/>
      <c r="S2874" s="137"/>
      <c r="T2874" s="137"/>
      <c r="U2874" s="137"/>
      <c r="V2874" s="137"/>
      <c r="W2874" s="137"/>
      <c r="X2874" s="137"/>
      <c r="Y2874" s="137"/>
      <c r="Z2874" s="137"/>
      <c r="AA2874" s="137"/>
      <c r="AB2874" s="137"/>
    </row>
    <row r="2875" s="139" customFormat="1" spans="1:28">
      <c r="A2875" s="137"/>
      <c r="B2875" s="137"/>
      <c r="C2875" s="137"/>
      <c r="D2875" s="137"/>
      <c r="E2875" s="137"/>
      <c r="F2875" s="137"/>
      <c r="G2875" s="137"/>
      <c r="H2875" s="137"/>
      <c r="I2875" s="137"/>
      <c r="J2875" s="137"/>
      <c r="K2875" s="137"/>
      <c r="L2875" s="137"/>
      <c r="M2875" s="137"/>
      <c r="N2875" s="137"/>
      <c r="O2875" s="137"/>
      <c r="P2875" s="137"/>
      <c r="Q2875" s="137"/>
      <c r="R2875" s="137"/>
      <c r="S2875" s="137"/>
      <c r="T2875" s="137"/>
      <c r="U2875" s="137"/>
      <c r="V2875" s="137"/>
      <c r="W2875" s="137"/>
      <c r="X2875" s="137"/>
      <c r="Y2875" s="137"/>
      <c r="Z2875" s="137"/>
      <c r="AA2875" s="137"/>
      <c r="AB2875" s="137"/>
    </row>
    <row r="2876" s="139" customFormat="1" spans="1:28">
      <c r="A2876" s="137"/>
      <c r="B2876" s="137"/>
      <c r="C2876" s="137"/>
      <c r="D2876" s="137"/>
      <c r="E2876" s="137"/>
      <c r="F2876" s="137"/>
      <c r="G2876" s="137"/>
      <c r="H2876" s="137"/>
      <c r="I2876" s="137"/>
      <c r="J2876" s="137"/>
      <c r="K2876" s="137"/>
      <c r="L2876" s="137"/>
      <c r="M2876" s="137"/>
      <c r="N2876" s="137"/>
      <c r="O2876" s="137"/>
      <c r="P2876" s="137"/>
      <c r="Q2876" s="137"/>
      <c r="R2876" s="137"/>
      <c r="S2876" s="137"/>
      <c r="T2876" s="137"/>
      <c r="U2876" s="137"/>
      <c r="V2876" s="137"/>
      <c r="W2876" s="137"/>
      <c r="X2876" s="137"/>
      <c r="Y2876" s="137"/>
      <c r="Z2876" s="137"/>
      <c r="AA2876" s="137"/>
      <c r="AB2876" s="137"/>
    </row>
    <row r="2877" s="139" customFormat="1" spans="1:28">
      <c r="A2877" s="137"/>
      <c r="B2877" s="137"/>
      <c r="C2877" s="137"/>
      <c r="D2877" s="137"/>
      <c r="E2877" s="137"/>
      <c r="F2877" s="137"/>
      <c r="G2877" s="137"/>
      <c r="H2877" s="137"/>
      <c r="I2877" s="137"/>
      <c r="J2877" s="137"/>
      <c r="K2877" s="137"/>
      <c r="L2877" s="137"/>
      <c r="M2877" s="137"/>
      <c r="N2877" s="137"/>
      <c r="O2877" s="137"/>
      <c r="P2877" s="137"/>
      <c r="Q2877" s="137"/>
      <c r="R2877" s="137"/>
      <c r="S2877" s="137"/>
      <c r="T2877" s="137"/>
      <c r="U2877" s="137"/>
      <c r="V2877" s="137"/>
      <c r="W2877" s="137"/>
      <c r="X2877" s="137"/>
      <c r="Y2877" s="137"/>
      <c r="Z2877" s="137"/>
      <c r="AA2877" s="137"/>
      <c r="AB2877" s="137"/>
    </row>
    <row r="2878" s="139" customFormat="1" spans="1:28">
      <c r="A2878" s="137"/>
      <c r="B2878" s="137"/>
      <c r="C2878" s="137"/>
      <c r="D2878" s="137"/>
      <c r="E2878" s="137"/>
      <c r="F2878" s="137"/>
      <c r="G2878" s="137"/>
      <c r="H2878" s="137"/>
      <c r="I2878" s="137"/>
      <c r="J2878" s="137"/>
      <c r="K2878" s="137"/>
      <c r="L2878" s="137"/>
      <c r="M2878" s="137"/>
      <c r="N2878" s="137"/>
      <c r="O2878" s="137"/>
      <c r="P2878" s="137"/>
      <c r="Q2878" s="137"/>
      <c r="R2878" s="137"/>
      <c r="S2878" s="137"/>
      <c r="T2878" s="137"/>
      <c r="U2878" s="137"/>
      <c r="V2878" s="137"/>
      <c r="W2878" s="137"/>
      <c r="X2878" s="137"/>
      <c r="Y2878" s="137"/>
      <c r="Z2878" s="137"/>
      <c r="AA2878" s="137"/>
      <c r="AB2878" s="137"/>
    </row>
    <row r="2879" s="139" customFormat="1" spans="1:28">
      <c r="A2879" s="137"/>
      <c r="B2879" s="137"/>
      <c r="C2879" s="137"/>
      <c r="D2879" s="137"/>
      <c r="E2879" s="137"/>
      <c r="F2879" s="137"/>
      <c r="G2879" s="137"/>
      <c r="H2879" s="137"/>
      <c r="I2879" s="137"/>
      <c r="J2879" s="137"/>
      <c r="K2879" s="137"/>
      <c r="L2879" s="137"/>
      <c r="M2879" s="137"/>
      <c r="N2879" s="137"/>
      <c r="O2879" s="137"/>
      <c r="P2879" s="137"/>
      <c r="Q2879" s="137"/>
      <c r="R2879" s="137"/>
      <c r="S2879" s="137"/>
      <c r="T2879" s="137"/>
      <c r="U2879" s="137"/>
      <c r="V2879" s="137"/>
      <c r="W2879" s="137"/>
      <c r="X2879" s="137"/>
      <c r="Y2879" s="137"/>
      <c r="Z2879" s="137"/>
      <c r="AA2879" s="137"/>
      <c r="AB2879" s="137"/>
    </row>
    <row r="2880" s="139" customFormat="1" spans="1:28">
      <c r="A2880" s="137"/>
      <c r="B2880" s="137"/>
      <c r="C2880" s="137"/>
      <c r="D2880" s="137"/>
      <c r="E2880" s="137"/>
      <c r="F2880" s="137"/>
      <c r="G2880" s="137"/>
      <c r="H2880" s="137"/>
      <c r="I2880" s="137"/>
      <c r="J2880" s="137"/>
      <c r="K2880" s="137"/>
      <c r="L2880" s="137"/>
      <c r="M2880" s="137"/>
      <c r="N2880" s="137"/>
      <c r="O2880" s="137"/>
      <c r="P2880" s="137"/>
      <c r="Q2880" s="137"/>
      <c r="R2880" s="137"/>
      <c r="S2880" s="137"/>
      <c r="T2880" s="137"/>
      <c r="U2880" s="137"/>
      <c r="V2880" s="137"/>
      <c r="W2880" s="137"/>
      <c r="X2880" s="137"/>
      <c r="Y2880" s="137"/>
      <c r="Z2880" s="137"/>
      <c r="AA2880" s="137"/>
      <c r="AB2880" s="137"/>
    </row>
    <row r="2881" s="139" customFormat="1" spans="1:28">
      <c r="A2881" s="137"/>
      <c r="B2881" s="137"/>
      <c r="C2881" s="137"/>
      <c r="D2881" s="137"/>
      <c r="E2881" s="137"/>
      <c r="F2881" s="137"/>
      <c r="G2881" s="137"/>
      <c r="H2881" s="137"/>
      <c r="I2881" s="137"/>
      <c r="J2881" s="137"/>
      <c r="K2881" s="137"/>
      <c r="L2881" s="137"/>
      <c r="M2881" s="137"/>
      <c r="N2881" s="137"/>
      <c r="O2881" s="137"/>
      <c r="P2881" s="137"/>
      <c r="Q2881" s="137"/>
      <c r="R2881" s="137"/>
      <c r="S2881" s="137"/>
      <c r="T2881" s="137"/>
      <c r="U2881" s="137"/>
      <c r="V2881" s="137"/>
      <c r="W2881" s="137"/>
      <c r="X2881" s="137"/>
      <c r="Y2881" s="137"/>
      <c r="Z2881" s="137"/>
      <c r="AA2881" s="137"/>
      <c r="AB2881" s="137"/>
    </row>
    <row r="2882" s="139" customFormat="1" spans="1:28">
      <c r="A2882" s="137"/>
      <c r="B2882" s="137"/>
      <c r="C2882" s="137"/>
      <c r="D2882" s="137"/>
      <c r="E2882" s="137"/>
      <c r="F2882" s="137"/>
      <c r="G2882" s="137"/>
      <c r="H2882" s="137"/>
      <c r="I2882" s="137"/>
      <c r="J2882" s="137"/>
      <c r="K2882" s="137"/>
      <c r="L2882" s="137"/>
      <c r="M2882" s="137"/>
      <c r="N2882" s="137"/>
      <c r="O2882" s="137"/>
      <c r="P2882" s="137"/>
      <c r="Q2882" s="137"/>
      <c r="R2882" s="137"/>
      <c r="S2882" s="137"/>
      <c r="T2882" s="137"/>
      <c r="U2882" s="137"/>
      <c r="V2882" s="137"/>
      <c r="W2882" s="137"/>
      <c r="X2882" s="137"/>
      <c r="Y2882" s="137"/>
      <c r="Z2882" s="137"/>
      <c r="AA2882" s="137"/>
      <c r="AB2882" s="137"/>
    </row>
    <row r="2883" s="139" customFormat="1" spans="1:28">
      <c r="A2883" s="137"/>
      <c r="B2883" s="137"/>
      <c r="C2883" s="137"/>
      <c r="D2883" s="137"/>
      <c r="E2883" s="137"/>
      <c r="F2883" s="137"/>
      <c r="G2883" s="137"/>
      <c r="H2883" s="137"/>
      <c r="I2883" s="137"/>
      <c r="J2883" s="137"/>
      <c r="K2883" s="137"/>
      <c r="L2883" s="137"/>
      <c r="M2883" s="137"/>
      <c r="N2883" s="137"/>
      <c r="O2883" s="137"/>
      <c r="P2883" s="137"/>
      <c r="Q2883" s="137"/>
      <c r="R2883" s="137"/>
      <c r="S2883" s="137"/>
      <c r="T2883" s="137"/>
      <c r="U2883" s="137"/>
      <c r="V2883" s="137"/>
      <c r="W2883" s="137"/>
      <c r="X2883" s="137"/>
      <c r="Y2883" s="137"/>
      <c r="Z2883" s="137"/>
      <c r="AA2883" s="137"/>
      <c r="AB2883" s="137"/>
    </row>
    <row r="2884" s="139" customFormat="1" spans="1:28">
      <c r="A2884" s="137"/>
      <c r="B2884" s="137"/>
      <c r="C2884" s="137"/>
      <c r="D2884" s="137"/>
      <c r="E2884" s="137"/>
      <c r="F2884" s="137"/>
      <c r="G2884" s="137"/>
      <c r="H2884" s="137"/>
      <c r="I2884" s="137"/>
      <c r="J2884" s="137"/>
      <c r="K2884" s="137"/>
      <c r="L2884" s="137"/>
      <c r="M2884" s="137"/>
      <c r="N2884" s="137"/>
      <c r="O2884" s="137"/>
      <c r="P2884" s="137"/>
      <c r="Q2884" s="137"/>
      <c r="R2884" s="137"/>
      <c r="S2884" s="137"/>
      <c r="T2884" s="137"/>
      <c r="U2884" s="137"/>
      <c r="V2884" s="137"/>
      <c r="W2884" s="137"/>
      <c r="X2884" s="137"/>
      <c r="Y2884" s="137"/>
      <c r="Z2884" s="137"/>
      <c r="AA2884" s="137"/>
      <c r="AB2884" s="137"/>
    </row>
    <row r="2885" s="139" customFormat="1" spans="1:28">
      <c r="A2885" s="137"/>
      <c r="B2885" s="137"/>
      <c r="C2885" s="137"/>
      <c r="D2885" s="137"/>
      <c r="E2885" s="137"/>
      <c r="F2885" s="137"/>
      <c r="G2885" s="137"/>
      <c r="H2885" s="137"/>
      <c r="I2885" s="137"/>
      <c r="J2885" s="137"/>
      <c r="K2885" s="137"/>
      <c r="L2885" s="137"/>
      <c r="M2885" s="137"/>
      <c r="N2885" s="137"/>
      <c r="O2885" s="137"/>
      <c r="P2885" s="137"/>
      <c r="Q2885" s="137"/>
      <c r="R2885" s="137"/>
      <c r="S2885" s="137"/>
      <c r="T2885" s="137"/>
      <c r="U2885" s="137"/>
      <c r="V2885" s="137"/>
      <c r="W2885" s="137"/>
      <c r="X2885" s="137"/>
      <c r="Y2885" s="137"/>
      <c r="Z2885" s="137"/>
      <c r="AA2885" s="137"/>
      <c r="AB2885" s="137"/>
    </row>
    <row r="2886" s="139" customFormat="1" spans="1:28">
      <c r="A2886" s="137"/>
      <c r="B2886" s="137"/>
      <c r="C2886" s="137"/>
      <c r="D2886" s="137"/>
      <c r="E2886" s="137"/>
      <c r="F2886" s="137"/>
      <c r="G2886" s="137"/>
      <c r="H2886" s="137"/>
      <c r="I2886" s="137"/>
      <c r="J2886" s="137"/>
      <c r="K2886" s="137"/>
      <c r="L2886" s="137"/>
      <c r="M2886" s="137"/>
      <c r="N2886" s="137"/>
      <c r="O2886" s="137"/>
      <c r="P2886" s="137"/>
      <c r="Q2886" s="137"/>
      <c r="R2886" s="137"/>
      <c r="S2886" s="137"/>
      <c r="T2886" s="137"/>
      <c r="U2886" s="137"/>
      <c r="V2886" s="137"/>
      <c r="W2886" s="137"/>
      <c r="X2886" s="137"/>
      <c r="Y2886" s="137"/>
      <c r="Z2886" s="137"/>
      <c r="AA2886" s="137"/>
      <c r="AB2886" s="137"/>
    </row>
    <row r="2887" s="139" customFormat="1" spans="1:28">
      <c r="A2887" s="137"/>
      <c r="B2887" s="137"/>
      <c r="C2887" s="137"/>
      <c r="D2887" s="137"/>
      <c r="E2887" s="137"/>
      <c r="F2887" s="137"/>
      <c r="G2887" s="137"/>
      <c r="H2887" s="137"/>
      <c r="I2887" s="137"/>
      <c r="J2887" s="137"/>
      <c r="K2887" s="137"/>
      <c r="L2887" s="137"/>
      <c r="M2887" s="137"/>
      <c r="N2887" s="137"/>
      <c r="O2887" s="137"/>
      <c r="P2887" s="137"/>
      <c r="Q2887" s="137"/>
      <c r="R2887" s="137"/>
      <c r="S2887" s="137"/>
      <c r="T2887" s="137"/>
      <c r="U2887" s="137"/>
      <c r="V2887" s="137"/>
      <c r="W2887" s="137"/>
      <c r="X2887" s="137"/>
      <c r="Y2887" s="137"/>
      <c r="Z2887" s="137"/>
      <c r="AA2887" s="137"/>
      <c r="AB2887" s="137"/>
    </row>
    <row r="2888" s="139" customFormat="1" spans="1:28">
      <c r="A2888" s="137"/>
      <c r="B2888" s="137"/>
      <c r="C2888" s="137"/>
      <c r="D2888" s="137"/>
      <c r="E2888" s="137"/>
      <c r="F2888" s="137"/>
      <c r="G2888" s="137"/>
      <c r="H2888" s="137"/>
      <c r="I2888" s="137"/>
      <c r="J2888" s="137"/>
      <c r="K2888" s="137"/>
      <c r="L2888" s="137"/>
      <c r="M2888" s="137"/>
      <c r="N2888" s="137"/>
      <c r="O2888" s="137"/>
      <c r="P2888" s="137"/>
      <c r="Q2888" s="137"/>
      <c r="R2888" s="137"/>
      <c r="S2888" s="137"/>
      <c r="T2888" s="137"/>
      <c r="U2888" s="137"/>
      <c r="V2888" s="137"/>
      <c r="W2888" s="137"/>
      <c r="X2888" s="137"/>
      <c r="Y2888" s="137"/>
      <c r="Z2888" s="137"/>
      <c r="AA2888" s="137"/>
      <c r="AB2888" s="137"/>
    </row>
    <row r="2889" s="139" customFormat="1" spans="1:28">
      <c r="A2889" s="137"/>
      <c r="B2889" s="137"/>
      <c r="C2889" s="137"/>
      <c r="D2889" s="137"/>
      <c r="E2889" s="137"/>
      <c r="F2889" s="137"/>
      <c r="G2889" s="137"/>
      <c r="H2889" s="137"/>
      <c r="I2889" s="137"/>
      <c r="J2889" s="137"/>
      <c r="K2889" s="137"/>
      <c r="L2889" s="137"/>
      <c r="M2889" s="137"/>
      <c r="N2889" s="137"/>
      <c r="O2889" s="137"/>
      <c r="P2889" s="137"/>
      <c r="Q2889" s="137"/>
      <c r="R2889" s="137"/>
      <c r="S2889" s="137"/>
      <c r="T2889" s="137"/>
      <c r="U2889" s="137"/>
      <c r="V2889" s="137"/>
      <c r="W2889" s="137"/>
      <c r="X2889" s="137"/>
      <c r="Y2889" s="137"/>
      <c r="Z2889" s="137"/>
      <c r="AA2889" s="137"/>
      <c r="AB2889" s="137"/>
    </row>
    <row r="2890" s="139" customFormat="1" spans="1:28">
      <c r="A2890" s="137"/>
      <c r="B2890" s="137"/>
      <c r="C2890" s="137"/>
      <c r="D2890" s="137"/>
      <c r="E2890" s="137"/>
      <c r="F2890" s="137"/>
      <c r="G2890" s="137"/>
      <c r="H2890" s="137"/>
      <c r="I2890" s="137"/>
      <c r="J2890" s="137"/>
      <c r="K2890" s="137"/>
      <c r="L2890" s="137"/>
      <c r="M2890" s="137"/>
      <c r="N2890" s="137"/>
      <c r="O2890" s="137"/>
      <c r="P2890" s="137"/>
      <c r="Q2890" s="137"/>
      <c r="R2890" s="137"/>
      <c r="S2890" s="137"/>
      <c r="T2890" s="137"/>
      <c r="U2890" s="137"/>
      <c r="V2890" s="137"/>
      <c r="W2890" s="137"/>
      <c r="X2890" s="137"/>
      <c r="Y2890" s="137"/>
      <c r="Z2890" s="137"/>
      <c r="AA2890" s="137"/>
      <c r="AB2890" s="137"/>
    </row>
    <row r="2891" s="139" customFormat="1" spans="1:28">
      <c r="A2891" s="137"/>
      <c r="B2891" s="137"/>
      <c r="C2891" s="137"/>
      <c r="D2891" s="137"/>
      <c r="E2891" s="137"/>
      <c r="F2891" s="137"/>
      <c r="G2891" s="137"/>
      <c r="H2891" s="137"/>
      <c r="I2891" s="137"/>
      <c r="J2891" s="137"/>
      <c r="K2891" s="137"/>
      <c r="L2891" s="137"/>
      <c r="M2891" s="137"/>
      <c r="N2891" s="137"/>
      <c r="O2891" s="137"/>
      <c r="P2891" s="137"/>
      <c r="Q2891" s="137"/>
      <c r="R2891" s="137"/>
      <c r="S2891" s="137"/>
      <c r="T2891" s="137"/>
      <c r="U2891" s="137"/>
      <c r="V2891" s="137"/>
      <c r="W2891" s="137"/>
      <c r="X2891" s="137"/>
      <c r="Y2891" s="137"/>
      <c r="Z2891" s="137"/>
      <c r="AA2891" s="137"/>
      <c r="AB2891" s="137"/>
    </row>
    <row r="2892" s="139" customFormat="1" spans="1:28">
      <c r="A2892" s="137"/>
      <c r="B2892" s="137"/>
      <c r="C2892" s="137"/>
      <c r="D2892" s="137"/>
      <c r="E2892" s="137"/>
      <c r="F2892" s="137"/>
      <c r="G2892" s="137"/>
      <c r="H2892" s="137"/>
      <c r="I2892" s="137"/>
      <c r="J2892" s="137"/>
      <c r="K2892" s="137"/>
      <c r="L2892" s="137"/>
      <c r="M2892" s="137"/>
      <c r="N2892" s="137"/>
      <c r="O2892" s="137"/>
      <c r="P2892" s="137"/>
      <c r="Q2892" s="137"/>
      <c r="R2892" s="137"/>
      <c r="S2892" s="137"/>
      <c r="T2892" s="137"/>
      <c r="U2892" s="137"/>
      <c r="V2892" s="137"/>
      <c r="W2892" s="137"/>
      <c r="X2892" s="137"/>
      <c r="Y2892" s="137"/>
      <c r="Z2892" s="137"/>
      <c r="AA2892" s="137"/>
      <c r="AB2892" s="137"/>
    </row>
    <row r="2893" s="139" customFormat="1" spans="1:28">
      <c r="A2893" s="137"/>
      <c r="B2893" s="137"/>
      <c r="C2893" s="137"/>
      <c r="D2893" s="137"/>
      <c r="E2893" s="137"/>
      <c r="F2893" s="137"/>
      <c r="G2893" s="137"/>
      <c r="H2893" s="137"/>
      <c r="I2893" s="137"/>
      <c r="J2893" s="137"/>
      <c r="K2893" s="137"/>
      <c r="L2893" s="137"/>
      <c r="M2893" s="137"/>
      <c r="N2893" s="137"/>
      <c r="O2893" s="137"/>
      <c r="P2893" s="137"/>
      <c r="Q2893" s="137"/>
      <c r="R2893" s="137"/>
      <c r="S2893" s="137"/>
      <c r="T2893" s="137"/>
      <c r="U2893" s="137"/>
      <c r="V2893" s="137"/>
      <c r="W2893" s="137"/>
      <c r="X2893" s="137"/>
      <c r="Y2893" s="137"/>
      <c r="Z2893" s="137"/>
      <c r="AA2893" s="137"/>
      <c r="AB2893" s="137"/>
    </row>
    <row r="2894" s="139" customFormat="1" spans="1:28">
      <c r="A2894" s="137"/>
      <c r="B2894" s="137"/>
      <c r="C2894" s="137"/>
      <c r="D2894" s="137"/>
      <c r="E2894" s="137"/>
      <c r="F2894" s="137"/>
      <c r="G2894" s="137"/>
      <c r="H2894" s="137"/>
      <c r="I2894" s="137"/>
      <c r="J2894" s="137"/>
      <c r="K2894" s="137"/>
      <c r="L2894" s="137"/>
      <c r="M2894" s="137"/>
      <c r="N2894" s="137"/>
      <c r="O2894" s="137"/>
      <c r="P2894" s="137"/>
      <c r="Q2894" s="137"/>
      <c r="R2894" s="137"/>
      <c r="S2894" s="137"/>
      <c r="T2894" s="137"/>
      <c r="U2894" s="137"/>
      <c r="V2894" s="137"/>
      <c r="W2894" s="137"/>
      <c r="X2894" s="137"/>
      <c r="Y2894" s="137"/>
      <c r="Z2894" s="137"/>
      <c r="AA2894" s="137"/>
      <c r="AB2894" s="137"/>
    </row>
    <row r="2895" s="139" customFormat="1" spans="1:28">
      <c r="A2895" s="137"/>
      <c r="B2895" s="137"/>
      <c r="C2895" s="137"/>
      <c r="D2895" s="137"/>
      <c r="E2895" s="137"/>
      <c r="F2895" s="137"/>
      <c r="G2895" s="137"/>
      <c r="H2895" s="137"/>
      <c r="I2895" s="137"/>
      <c r="J2895" s="137"/>
      <c r="K2895" s="137"/>
      <c r="L2895" s="137"/>
      <c r="M2895" s="137"/>
      <c r="N2895" s="137"/>
      <c r="O2895" s="137"/>
      <c r="P2895" s="137"/>
      <c r="Q2895" s="137"/>
      <c r="R2895" s="137"/>
      <c r="S2895" s="137"/>
      <c r="T2895" s="137"/>
      <c r="U2895" s="137"/>
      <c r="V2895" s="137"/>
      <c r="W2895" s="137"/>
      <c r="X2895" s="137"/>
      <c r="Y2895" s="137"/>
      <c r="Z2895" s="137"/>
      <c r="AA2895" s="137"/>
      <c r="AB2895" s="137"/>
    </row>
    <row r="2896" s="139" customFormat="1" spans="1:28">
      <c r="A2896" s="137"/>
      <c r="B2896" s="137"/>
      <c r="C2896" s="137"/>
      <c r="D2896" s="137"/>
      <c r="E2896" s="137"/>
      <c r="F2896" s="137"/>
      <c r="G2896" s="137"/>
      <c r="H2896" s="137"/>
      <c r="I2896" s="137"/>
      <c r="J2896" s="137"/>
      <c r="K2896" s="137"/>
      <c r="L2896" s="137"/>
      <c r="M2896" s="137"/>
      <c r="N2896" s="137"/>
      <c r="O2896" s="137"/>
      <c r="P2896" s="137"/>
      <c r="Q2896" s="137"/>
      <c r="R2896" s="137"/>
      <c r="S2896" s="137"/>
      <c r="T2896" s="137"/>
      <c r="U2896" s="137"/>
      <c r="V2896" s="137"/>
      <c r="W2896" s="137"/>
      <c r="X2896" s="137"/>
      <c r="Y2896" s="137"/>
      <c r="Z2896" s="137"/>
      <c r="AA2896" s="137"/>
      <c r="AB2896" s="137"/>
    </row>
    <row r="2897" s="139" customFormat="1" spans="1:28">
      <c r="A2897" s="137"/>
      <c r="B2897" s="137"/>
      <c r="C2897" s="137"/>
      <c r="D2897" s="137"/>
      <c r="E2897" s="137"/>
      <c r="F2897" s="137"/>
      <c r="G2897" s="137"/>
      <c r="H2897" s="137"/>
      <c r="I2897" s="137"/>
      <c r="J2897" s="137"/>
      <c r="K2897" s="137"/>
      <c r="L2897" s="137"/>
      <c r="M2897" s="137"/>
      <c r="N2897" s="137"/>
      <c r="O2897" s="137"/>
      <c r="P2897" s="137"/>
      <c r="Q2897" s="137"/>
      <c r="R2897" s="137"/>
      <c r="S2897" s="137"/>
      <c r="T2897" s="137"/>
      <c r="U2897" s="137"/>
      <c r="V2897" s="137"/>
      <c r="W2897" s="137"/>
      <c r="X2897" s="137"/>
      <c r="Y2897" s="137"/>
      <c r="Z2897" s="137"/>
      <c r="AA2897" s="137"/>
      <c r="AB2897" s="137"/>
    </row>
    <row r="2898" s="139" customFormat="1" spans="1:28">
      <c r="A2898" s="137"/>
      <c r="B2898" s="137"/>
      <c r="C2898" s="137"/>
      <c r="D2898" s="137"/>
      <c r="E2898" s="137"/>
      <c r="F2898" s="137"/>
      <c r="G2898" s="137"/>
      <c r="H2898" s="137"/>
      <c r="I2898" s="137"/>
      <c r="J2898" s="137"/>
      <c r="K2898" s="137"/>
      <c r="L2898" s="137"/>
      <c r="M2898" s="137"/>
      <c r="N2898" s="137"/>
      <c r="O2898" s="137"/>
      <c r="P2898" s="137"/>
      <c r="Q2898" s="137"/>
      <c r="R2898" s="137"/>
      <c r="S2898" s="137"/>
      <c r="T2898" s="137"/>
      <c r="U2898" s="137"/>
      <c r="V2898" s="137"/>
      <c r="W2898" s="137"/>
      <c r="X2898" s="137"/>
      <c r="Y2898" s="137"/>
      <c r="Z2898" s="137"/>
      <c r="AA2898" s="137"/>
      <c r="AB2898" s="137"/>
    </row>
    <row r="2899" s="139" customFormat="1" spans="1:28">
      <c r="A2899" s="137"/>
      <c r="B2899" s="137"/>
      <c r="C2899" s="137"/>
      <c r="D2899" s="137"/>
      <c r="E2899" s="137"/>
      <c r="F2899" s="137"/>
      <c r="G2899" s="137"/>
      <c r="H2899" s="137"/>
      <c r="I2899" s="137"/>
      <c r="J2899" s="137"/>
      <c r="K2899" s="137"/>
      <c r="L2899" s="137"/>
      <c r="M2899" s="137"/>
      <c r="N2899" s="137"/>
      <c r="O2899" s="137"/>
      <c r="P2899" s="137"/>
      <c r="Q2899" s="137"/>
      <c r="R2899" s="137"/>
      <c r="S2899" s="137"/>
      <c r="T2899" s="137"/>
      <c r="U2899" s="137"/>
      <c r="V2899" s="137"/>
      <c r="W2899" s="137"/>
      <c r="X2899" s="137"/>
      <c r="Y2899" s="137"/>
      <c r="Z2899" s="137"/>
      <c r="AA2899" s="137"/>
      <c r="AB2899" s="137"/>
    </row>
    <row r="2900" s="139" customFormat="1" spans="1:28">
      <c r="A2900" s="137"/>
      <c r="B2900" s="137"/>
      <c r="C2900" s="137"/>
      <c r="D2900" s="137"/>
      <c r="E2900" s="137"/>
      <c r="F2900" s="137"/>
      <c r="G2900" s="137"/>
      <c r="H2900" s="137"/>
      <c r="I2900" s="137"/>
      <c r="J2900" s="137"/>
      <c r="K2900" s="137"/>
      <c r="L2900" s="137"/>
      <c r="M2900" s="137"/>
      <c r="N2900" s="137"/>
      <c r="O2900" s="137"/>
      <c r="P2900" s="137"/>
      <c r="Q2900" s="137"/>
      <c r="R2900" s="137"/>
      <c r="S2900" s="137"/>
      <c r="T2900" s="137"/>
      <c r="U2900" s="137"/>
      <c r="V2900" s="137"/>
      <c r="W2900" s="137"/>
      <c r="X2900" s="137"/>
      <c r="Y2900" s="137"/>
      <c r="Z2900" s="137"/>
      <c r="AA2900" s="137"/>
      <c r="AB2900" s="137"/>
    </row>
    <row r="2901" s="139" customFormat="1" spans="1:28">
      <c r="A2901" s="137"/>
      <c r="B2901" s="137"/>
      <c r="C2901" s="137"/>
      <c r="D2901" s="137"/>
      <c r="E2901" s="137"/>
      <c r="F2901" s="137"/>
      <c r="G2901" s="137"/>
      <c r="H2901" s="137"/>
      <c r="I2901" s="137"/>
      <c r="J2901" s="137"/>
      <c r="K2901" s="137"/>
      <c r="L2901" s="137"/>
      <c r="M2901" s="137"/>
      <c r="N2901" s="137"/>
      <c r="O2901" s="137"/>
      <c r="P2901" s="137"/>
      <c r="Q2901" s="137"/>
      <c r="R2901" s="137"/>
      <c r="S2901" s="137"/>
      <c r="T2901" s="137"/>
      <c r="U2901" s="137"/>
      <c r="V2901" s="137"/>
      <c r="W2901" s="137"/>
      <c r="X2901" s="137"/>
      <c r="Y2901" s="137"/>
      <c r="Z2901" s="137"/>
      <c r="AA2901" s="137"/>
      <c r="AB2901" s="137"/>
    </row>
    <row r="2902" s="139" customFormat="1" spans="1:28">
      <c r="A2902" s="137"/>
      <c r="B2902" s="137"/>
      <c r="C2902" s="137"/>
      <c r="D2902" s="137"/>
      <c r="E2902" s="137"/>
      <c r="F2902" s="137"/>
      <c r="G2902" s="137"/>
      <c r="H2902" s="137"/>
      <c r="I2902" s="137"/>
      <c r="J2902" s="137"/>
      <c r="K2902" s="137"/>
      <c r="L2902" s="137"/>
      <c r="M2902" s="137"/>
      <c r="N2902" s="137"/>
      <c r="O2902" s="137"/>
      <c r="P2902" s="137"/>
      <c r="Q2902" s="137"/>
      <c r="R2902" s="137"/>
      <c r="S2902" s="137"/>
      <c r="T2902" s="137"/>
      <c r="U2902" s="137"/>
      <c r="V2902" s="137"/>
      <c r="W2902" s="137"/>
      <c r="X2902" s="137"/>
      <c r="Y2902" s="137"/>
      <c r="Z2902" s="137"/>
      <c r="AA2902" s="137"/>
      <c r="AB2902" s="137"/>
    </row>
    <row r="2903" s="139" customFormat="1" spans="1:28">
      <c r="A2903" s="137"/>
      <c r="B2903" s="137"/>
      <c r="C2903" s="137"/>
      <c r="D2903" s="137"/>
      <c r="E2903" s="137"/>
      <c r="F2903" s="137"/>
      <c r="G2903" s="137"/>
      <c r="H2903" s="137"/>
      <c r="I2903" s="137"/>
      <c r="J2903" s="137"/>
      <c r="K2903" s="137"/>
      <c r="L2903" s="137"/>
      <c r="M2903" s="137"/>
      <c r="N2903" s="137"/>
      <c r="O2903" s="137"/>
      <c r="P2903" s="137"/>
      <c r="Q2903" s="137"/>
      <c r="R2903" s="137"/>
      <c r="S2903" s="137"/>
      <c r="T2903" s="137"/>
      <c r="U2903" s="137"/>
      <c r="V2903" s="137"/>
      <c r="W2903" s="137"/>
      <c r="X2903" s="137"/>
      <c r="Y2903" s="137"/>
      <c r="Z2903" s="137"/>
      <c r="AA2903" s="137"/>
      <c r="AB2903" s="137"/>
    </row>
    <row r="2904" s="139" customFormat="1" spans="1:28">
      <c r="A2904" s="137"/>
      <c r="B2904" s="137"/>
      <c r="C2904" s="137"/>
      <c r="D2904" s="137"/>
      <c r="E2904" s="137"/>
      <c r="F2904" s="137"/>
      <c r="G2904" s="137"/>
      <c r="H2904" s="137"/>
      <c r="I2904" s="137"/>
      <c r="J2904" s="137"/>
      <c r="K2904" s="137"/>
      <c r="L2904" s="137"/>
      <c r="M2904" s="137"/>
      <c r="N2904" s="137"/>
      <c r="O2904" s="137"/>
      <c r="P2904" s="137"/>
      <c r="Q2904" s="137"/>
      <c r="R2904" s="137"/>
      <c r="S2904" s="137"/>
      <c r="T2904" s="137"/>
      <c r="U2904" s="137"/>
      <c r="V2904" s="137"/>
      <c r="W2904" s="137"/>
      <c r="X2904" s="137"/>
      <c r="Y2904" s="137"/>
      <c r="Z2904" s="137"/>
      <c r="AA2904" s="137"/>
      <c r="AB2904" s="137"/>
    </row>
    <row r="2905" s="139" customFormat="1" spans="1:28">
      <c r="A2905" s="137"/>
      <c r="B2905" s="137"/>
      <c r="C2905" s="137"/>
      <c r="D2905" s="137"/>
      <c r="E2905" s="137"/>
      <c r="F2905" s="137"/>
      <c r="G2905" s="137"/>
      <c r="H2905" s="137"/>
      <c r="I2905" s="137"/>
      <c r="J2905" s="137"/>
      <c r="K2905" s="137"/>
      <c r="L2905" s="137"/>
      <c r="M2905" s="137"/>
      <c r="N2905" s="137"/>
      <c r="O2905" s="137"/>
      <c r="P2905" s="137"/>
      <c r="Q2905" s="137"/>
      <c r="R2905" s="137"/>
      <c r="S2905" s="137"/>
      <c r="T2905" s="137"/>
      <c r="U2905" s="137"/>
      <c r="V2905" s="137"/>
      <c r="W2905" s="137"/>
      <c r="X2905" s="137"/>
      <c r="Y2905" s="137"/>
      <c r="Z2905" s="137"/>
      <c r="AA2905" s="137"/>
      <c r="AB2905" s="137"/>
    </row>
    <row r="2906" s="139" customFormat="1" spans="1:28">
      <c r="A2906" s="137"/>
      <c r="B2906" s="137"/>
      <c r="C2906" s="137"/>
      <c r="D2906" s="137"/>
      <c r="E2906" s="137"/>
      <c r="F2906" s="137"/>
      <c r="G2906" s="137"/>
      <c r="H2906" s="137"/>
      <c r="I2906" s="137"/>
      <c r="J2906" s="137"/>
      <c r="K2906" s="137"/>
      <c r="L2906" s="137"/>
      <c r="M2906" s="137"/>
      <c r="N2906" s="137"/>
      <c r="O2906" s="137"/>
      <c r="P2906" s="137"/>
      <c r="Q2906" s="137"/>
      <c r="R2906" s="137"/>
      <c r="S2906" s="137"/>
      <c r="T2906" s="137"/>
      <c r="U2906" s="137"/>
      <c r="V2906" s="137"/>
      <c r="W2906" s="137"/>
      <c r="X2906" s="137"/>
      <c r="Y2906" s="137"/>
      <c r="Z2906" s="137"/>
      <c r="AA2906" s="137"/>
      <c r="AB2906" s="137"/>
    </row>
    <row r="2907" s="139" customFormat="1" spans="1:28">
      <c r="A2907" s="137"/>
      <c r="B2907" s="137"/>
      <c r="C2907" s="137"/>
      <c r="D2907" s="137"/>
      <c r="E2907" s="137"/>
      <c r="F2907" s="137"/>
      <c r="G2907" s="137"/>
      <c r="H2907" s="137"/>
      <c r="I2907" s="137"/>
      <c r="J2907" s="137"/>
      <c r="K2907" s="137"/>
      <c r="L2907" s="137"/>
      <c r="M2907" s="137"/>
      <c r="N2907" s="137"/>
      <c r="O2907" s="137"/>
      <c r="P2907" s="137"/>
      <c r="Q2907" s="137"/>
      <c r="R2907" s="137"/>
      <c r="S2907" s="137"/>
      <c r="T2907" s="137"/>
      <c r="U2907" s="137"/>
      <c r="V2907" s="137"/>
      <c r="W2907" s="137"/>
      <c r="X2907" s="137"/>
      <c r="Y2907" s="137"/>
      <c r="Z2907" s="137"/>
      <c r="AA2907" s="137"/>
      <c r="AB2907" s="137"/>
    </row>
    <row r="2908" s="139" customFormat="1" spans="1:28">
      <c r="A2908" s="137"/>
      <c r="B2908" s="137"/>
      <c r="C2908" s="137"/>
      <c r="D2908" s="137"/>
      <c r="E2908" s="137"/>
      <c r="F2908" s="137"/>
      <c r="G2908" s="137"/>
      <c r="H2908" s="137"/>
      <c r="I2908" s="137"/>
      <c r="J2908" s="137"/>
      <c r="K2908" s="137"/>
      <c r="L2908" s="137"/>
      <c r="M2908" s="137"/>
      <c r="N2908" s="137"/>
      <c r="O2908" s="137"/>
      <c r="P2908" s="137"/>
      <c r="Q2908" s="137"/>
      <c r="R2908" s="137"/>
      <c r="S2908" s="137"/>
      <c r="T2908" s="137"/>
      <c r="U2908" s="137"/>
      <c r="V2908" s="137"/>
      <c r="W2908" s="137"/>
      <c r="X2908" s="137"/>
      <c r="Y2908" s="137"/>
      <c r="Z2908" s="137"/>
      <c r="AA2908" s="137"/>
      <c r="AB2908" s="137"/>
    </row>
    <row r="2909" s="139" customFormat="1" spans="1:28">
      <c r="A2909" s="137"/>
      <c r="B2909" s="137"/>
      <c r="C2909" s="137"/>
      <c r="D2909" s="137"/>
      <c r="E2909" s="137"/>
      <c r="F2909" s="137"/>
      <c r="G2909" s="137"/>
      <c r="H2909" s="137"/>
      <c r="I2909" s="137"/>
      <c r="J2909" s="137"/>
      <c r="K2909" s="137"/>
      <c r="L2909" s="137"/>
      <c r="M2909" s="137"/>
      <c r="N2909" s="137"/>
      <c r="O2909" s="137"/>
      <c r="P2909" s="137"/>
      <c r="Q2909" s="137"/>
      <c r="R2909" s="137"/>
      <c r="S2909" s="137"/>
      <c r="T2909" s="137"/>
      <c r="U2909" s="137"/>
      <c r="V2909" s="137"/>
      <c r="W2909" s="137"/>
      <c r="X2909" s="137"/>
      <c r="Y2909" s="137"/>
      <c r="Z2909" s="137"/>
      <c r="AA2909" s="137"/>
      <c r="AB2909" s="137"/>
    </row>
    <row r="2910" s="139" customFormat="1" spans="1:28">
      <c r="A2910" s="137"/>
      <c r="B2910" s="137"/>
      <c r="C2910" s="137"/>
      <c r="D2910" s="137"/>
      <c r="E2910" s="137"/>
      <c r="F2910" s="137"/>
      <c r="G2910" s="137"/>
      <c r="H2910" s="137"/>
      <c r="I2910" s="137"/>
      <c r="J2910" s="137"/>
      <c r="K2910" s="137"/>
      <c r="L2910" s="137"/>
      <c r="M2910" s="137"/>
      <c r="N2910" s="137"/>
      <c r="O2910" s="137"/>
      <c r="P2910" s="137"/>
      <c r="Q2910" s="137"/>
      <c r="R2910" s="137"/>
      <c r="S2910" s="137"/>
      <c r="T2910" s="137"/>
      <c r="U2910" s="137"/>
      <c r="V2910" s="137"/>
      <c r="W2910" s="137"/>
      <c r="X2910" s="137"/>
      <c r="Y2910" s="137"/>
      <c r="Z2910" s="137"/>
      <c r="AA2910" s="137"/>
      <c r="AB2910" s="137"/>
    </row>
    <row r="2911" s="139" customFormat="1" spans="1:28">
      <c r="A2911" s="137"/>
      <c r="B2911" s="137"/>
      <c r="C2911" s="137"/>
      <c r="D2911" s="137"/>
      <c r="E2911" s="137"/>
      <c r="F2911" s="137"/>
      <c r="G2911" s="137"/>
      <c r="H2911" s="137"/>
      <c r="I2911" s="137"/>
      <c r="J2911" s="137"/>
      <c r="K2911" s="137"/>
      <c r="L2911" s="137"/>
      <c r="M2911" s="137"/>
      <c r="N2911" s="137"/>
      <c r="O2911" s="137"/>
      <c r="P2911" s="137"/>
      <c r="Q2911" s="137"/>
      <c r="R2911" s="137"/>
      <c r="S2911" s="137"/>
      <c r="T2911" s="137"/>
      <c r="U2911" s="137"/>
      <c r="V2911" s="137"/>
      <c r="W2911" s="137"/>
      <c r="X2911" s="137"/>
      <c r="Y2911" s="137"/>
      <c r="Z2911" s="137"/>
      <c r="AA2911" s="137"/>
      <c r="AB2911" s="137"/>
    </row>
    <row r="2912" s="139" customFormat="1" spans="1:28">
      <c r="A2912" s="137"/>
      <c r="B2912" s="137"/>
      <c r="C2912" s="137"/>
      <c r="D2912" s="137"/>
      <c r="E2912" s="137"/>
      <c r="F2912" s="137"/>
      <c r="G2912" s="137"/>
      <c r="H2912" s="137"/>
      <c r="I2912" s="137"/>
      <c r="J2912" s="137"/>
      <c r="K2912" s="137"/>
      <c r="L2912" s="137"/>
      <c r="M2912" s="137"/>
      <c r="N2912" s="137"/>
      <c r="O2912" s="137"/>
      <c r="P2912" s="137"/>
      <c r="Q2912" s="137"/>
      <c r="R2912" s="137"/>
      <c r="S2912" s="137"/>
      <c r="T2912" s="137"/>
      <c r="U2912" s="137"/>
      <c r="V2912" s="137"/>
      <c r="W2912" s="137"/>
      <c r="X2912" s="137"/>
      <c r="Y2912" s="137"/>
      <c r="Z2912" s="137"/>
      <c r="AA2912" s="137"/>
      <c r="AB2912" s="137"/>
    </row>
    <row r="2913" s="139" customFormat="1" spans="1:28">
      <c r="A2913" s="137"/>
      <c r="B2913" s="137"/>
      <c r="C2913" s="137"/>
      <c r="D2913" s="137"/>
      <c r="E2913" s="137"/>
      <c r="F2913" s="137"/>
      <c r="G2913" s="137"/>
      <c r="H2913" s="137"/>
      <c r="I2913" s="137"/>
      <c r="J2913" s="137"/>
      <c r="K2913" s="137"/>
      <c r="L2913" s="137"/>
      <c r="M2913" s="137"/>
      <c r="N2913" s="137"/>
      <c r="O2913" s="137"/>
      <c r="P2913" s="137"/>
      <c r="Q2913" s="137"/>
      <c r="R2913" s="137"/>
      <c r="S2913" s="137"/>
      <c r="T2913" s="137"/>
      <c r="U2913" s="137"/>
      <c r="V2913" s="137"/>
      <c r="W2913" s="137"/>
      <c r="X2913" s="137"/>
      <c r="Y2913" s="137"/>
      <c r="Z2913" s="137"/>
      <c r="AA2913" s="137"/>
      <c r="AB2913" s="137"/>
    </row>
    <row r="2914" s="139" customFormat="1" spans="1:28">
      <c r="A2914" s="137"/>
      <c r="B2914" s="137"/>
      <c r="C2914" s="137"/>
      <c r="D2914" s="137"/>
      <c r="E2914" s="137"/>
      <c r="F2914" s="137"/>
      <c r="G2914" s="137"/>
      <c r="H2914" s="137"/>
      <c r="I2914" s="137"/>
      <c r="J2914" s="137"/>
      <c r="K2914" s="137"/>
      <c r="L2914" s="137"/>
      <c r="M2914" s="137"/>
      <c r="N2914" s="137"/>
      <c r="O2914" s="137"/>
      <c r="P2914" s="137"/>
      <c r="Q2914" s="137"/>
      <c r="R2914" s="137"/>
      <c r="S2914" s="137"/>
      <c r="T2914" s="137"/>
      <c r="U2914" s="137"/>
      <c r="V2914" s="137"/>
      <c r="W2914" s="137"/>
      <c r="X2914" s="137"/>
      <c r="Y2914" s="137"/>
      <c r="Z2914" s="137"/>
      <c r="AA2914" s="137"/>
      <c r="AB2914" s="137"/>
    </row>
    <row r="2915" s="139" customFormat="1" spans="1:28">
      <c r="A2915" s="137"/>
      <c r="B2915" s="137"/>
      <c r="C2915" s="137"/>
      <c r="D2915" s="137"/>
      <c r="E2915" s="137"/>
      <c r="F2915" s="137"/>
      <c r="G2915" s="137"/>
      <c r="H2915" s="137"/>
      <c r="I2915" s="137"/>
      <c r="J2915" s="137"/>
      <c r="K2915" s="137"/>
      <c r="L2915" s="137"/>
      <c r="M2915" s="137"/>
      <c r="N2915" s="137"/>
      <c r="O2915" s="137"/>
      <c r="P2915" s="137"/>
      <c r="Q2915" s="137"/>
      <c r="R2915" s="137"/>
      <c r="S2915" s="137"/>
      <c r="T2915" s="137"/>
      <c r="U2915" s="137"/>
      <c r="V2915" s="137"/>
      <c r="W2915" s="137"/>
      <c r="X2915" s="137"/>
      <c r="Y2915" s="137"/>
      <c r="Z2915" s="137"/>
      <c r="AA2915" s="137"/>
      <c r="AB2915" s="137"/>
    </row>
    <row r="2916" s="139" customFormat="1" spans="1:28">
      <c r="A2916" s="137"/>
      <c r="B2916" s="137"/>
      <c r="C2916" s="137"/>
      <c r="D2916" s="137"/>
      <c r="E2916" s="137"/>
      <c r="F2916" s="137"/>
      <c r="G2916" s="137"/>
      <c r="H2916" s="137"/>
      <c r="I2916" s="137"/>
      <c r="J2916" s="137"/>
      <c r="K2916" s="137"/>
      <c r="L2916" s="137"/>
      <c r="M2916" s="137"/>
      <c r="N2916" s="137"/>
      <c r="O2916" s="137"/>
      <c r="P2916" s="137"/>
      <c r="Q2916" s="137"/>
      <c r="R2916" s="137"/>
      <c r="S2916" s="137"/>
      <c r="T2916" s="137"/>
      <c r="U2916" s="137"/>
      <c r="V2916" s="137"/>
      <c r="W2916" s="137"/>
      <c r="X2916" s="137"/>
      <c r="Y2916" s="137"/>
      <c r="Z2916" s="137"/>
      <c r="AA2916" s="137"/>
      <c r="AB2916" s="137"/>
    </row>
    <row r="2917" s="139" customFormat="1" spans="1:28">
      <c r="A2917" s="137"/>
      <c r="B2917" s="137"/>
      <c r="C2917" s="137"/>
      <c r="D2917" s="137"/>
      <c r="E2917" s="137"/>
      <c r="F2917" s="137"/>
      <c r="G2917" s="137"/>
      <c r="H2917" s="137"/>
      <c r="I2917" s="137"/>
      <c r="J2917" s="137"/>
      <c r="K2917" s="137"/>
      <c r="L2917" s="137"/>
      <c r="M2917" s="137"/>
      <c r="N2917" s="137"/>
      <c r="O2917" s="137"/>
      <c r="P2917" s="137"/>
      <c r="Q2917" s="137"/>
      <c r="R2917" s="137"/>
      <c r="S2917" s="137"/>
      <c r="T2917" s="137"/>
      <c r="U2917" s="137"/>
      <c r="V2917" s="137"/>
      <c r="W2917" s="137"/>
      <c r="X2917" s="137"/>
      <c r="Y2917" s="137"/>
      <c r="Z2917" s="137"/>
      <c r="AA2917" s="137"/>
      <c r="AB2917" s="137"/>
    </row>
    <row r="2918" s="139" customFormat="1" spans="1:28">
      <c r="A2918" s="137"/>
      <c r="B2918" s="137"/>
      <c r="C2918" s="137"/>
      <c r="D2918" s="137"/>
      <c r="E2918" s="137"/>
      <c r="F2918" s="137"/>
      <c r="G2918" s="137"/>
      <c r="H2918" s="137"/>
      <c r="I2918" s="137"/>
      <c r="J2918" s="137"/>
      <c r="K2918" s="137"/>
      <c r="L2918" s="137"/>
      <c r="M2918" s="137"/>
      <c r="N2918" s="137"/>
      <c r="O2918" s="137"/>
      <c r="P2918" s="137"/>
      <c r="Q2918" s="137"/>
      <c r="R2918" s="137"/>
      <c r="S2918" s="137"/>
      <c r="T2918" s="137"/>
      <c r="U2918" s="137"/>
      <c r="V2918" s="137"/>
      <c r="W2918" s="137"/>
      <c r="X2918" s="137"/>
      <c r="Y2918" s="137"/>
      <c r="Z2918" s="137"/>
      <c r="AA2918" s="137"/>
      <c r="AB2918" s="137"/>
    </row>
    <row r="2919" s="139" customFormat="1" spans="1:28">
      <c r="A2919" s="137"/>
      <c r="B2919" s="137"/>
      <c r="C2919" s="137"/>
      <c r="D2919" s="137"/>
      <c r="E2919" s="137"/>
      <c r="F2919" s="137"/>
      <c r="G2919" s="137"/>
      <c r="H2919" s="137"/>
      <c r="I2919" s="137"/>
      <c r="J2919" s="137"/>
      <c r="K2919" s="137"/>
      <c r="L2919" s="137"/>
      <c r="M2919" s="137"/>
      <c r="N2919" s="137"/>
      <c r="O2919" s="137"/>
      <c r="P2919" s="137"/>
      <c r="Q2919" s="137"/>
      <c r="R2919" s="137"/>
      <c r="S2919" s="137"/>
      <c r="T2919" s="137"/>
      <c r="U2919" s="137"/>
      <c r="V2919" s="137"/>
      <c r="W2919" s="137"/>
      <c r="X2919" s="137"/>
      <c r="Y2919" s="137"/>
      <c r="Z2919" s="137"/>
      <c r="AA2919" s="137"/>
      <c r="AB2919" s="137"/>
    </row>
    <row r="2920" s="139" customFormat="1" spans="1:28">
      <c r="A2920" s="137"/>
      <c r="B2920" s="137"/>
      <c r="C2920" s="137"/>
      <c r="D2920" s="137"/>
      <c r="E2920" s="137"/>
      <c r="F2920" s="137"/>
      <c r="G2920" s="137"/>
      <c r="H2920" s="137"/>
      <c r="I2920" s="137"/>
      <c r="J2920" s="137"/>
      <c r="K2920" s="137"/>
      <c r="L2920" s="137"/>
      <c r="M2920" s="137"/>
      <c r="N2920" s="137"/>
      <c r="O2920" s="137"/>
      <c r="P2920" s="137"/>
      <c r="Q2920" s="137"/>
      <c r="R2920" s="137"/>
      <c r="S2920" s="137"/>
      <c r="T2920" s="137"/>
      <c r="U2920" s="137"/>
      <c r="V2920" s="137"/>
      <c r="W2920" s="137"/>
      <c r="X2920" s="137"/>
      <c r="Y2920" s="137"/>
      <c r="Z2920" s="137"/>
      <c r="AA2920" s="137"/>
      <c r="AB2920" s="137"/>
    </row>
    <row r="2921" s="139" customFormat="1" spans="1:28">
      <c r="A2921" s="137"/>
      <c r="B2921" s="137"/>
      <c r="C2921" s="137"/>
      <c r="D2921" s="137"/>
      <c r="E2921" s="137"/>
      <c r="F2921" s="137"/>
      <c r="G2921" s="137"/>
      <c r="H2921" s="137"/>
      <c r="I2921" s="137"/>
      <c r="J2921" s="137"/>
      <c r="K2921" s="137"/>
      <c r="L2921" s="137"/>
      <c r="M2921" s="137"/>
      <c r="N2921" s="137"/>
      <c r="O2921" s="137"/>
      <c r="P2921" s="137"/>
      <c r="Q2921" s="137"/>
      <c r="R2921" s="137"/>
      <c r="S2921" s="137"/>
      <c r="T2921" s="137"/>
      <c r="U2921" s="137"/>
      <c r="V2921" s="137"/>
      <c r="W2921" s="137"/>
      <c r="X2921" s="137"/>
      <c r="Y2921" s="137"/>
      <c r="Z2921" s="137"/>
      <c r="AA2921" s="137"/>
      <c r="AB2921" s="137"/>
    </row>
    <row r="2922" s="139" customFormat="1" spans="1:28">
      <c r="A2922" s="137"/>
      <c r="B2922" s="137"/>
      <c r="C2922" s="137"/>
      <c r="D2922" s="137"/>
      <c r="E2922" s="137"/>
      <c r="F2922" s="137"/>
      <c r="G2922" s="137"/>
      <c r="H2922" s="137"/>
      <c r="I2922" s="137"/>
      <c r="J2922" s="137"/>
      <c r="K2922" s="137"/>
      <c r="L2922" s="137"/>
      <c r="M2922" s="137"/>
      <c r="N2922" s="137"/>
      <c r="O2922" s="137"/>
      <c r="P2922" s="137"/>
      <c r="Q2922" s="137"/>
      <c r="R2922" s="137"/>
      <c r="S2922" s="137"/>
      <c r="T2922" s="137"/>
      <c r="U2922" s="137"/>
      <c r="V2922" s="137"/>
      <c r="W2922" s="137"/>
      <c r="X2922" s="137"/>
      <c r="Y2922" s="137"/>
      <c r="Z2922" s="137"/>
      <c r="AA2922" s="137"/>
      <c r="AB2922" s="137"/>
    </row>
    <row r="2923" s="139" customFormat="1" spans="1:28">
      <c r="A2923" s="137"/>
      <c r="B2923" s="137"/>
      <c r="C2923" s="137"/>
      <c r="D2923" s="137"/>
      <c r="E2923" s="137"/>
      <c r="F2923" s="137"/>
      <c r="G2923" s="137"/>
      <c r="H2923" s="137"/>
      <c r="I2923" s="137"/>
      <c r="J2923" s="137"/>
      <c r="K2923" s="137"/>
      <c r="L2923" s="137"/>
      <c r="M2923" s="137"/>
      <c r="N2923" s="137"/>
      <c r="O2923" s="137"/>
      <c r="P2923" s="137"/>
      <c r="Q2923" s="137"/>
      <c r="R2923" s="137"/>
      <c r="S2923" s="137"/>
      <c r="T2923" s="137"/>
      <c r="U2923" s="137"/>
      <c r="V2923" s="137"/>
      <c r="W2923" s="137"/>
      <c r="X2923" s="137"/>
      <c r="Y2923" s="137"/>
      <c r="Z2923" s="137"/>
      <c r="AA2923" s="137"/>
      <c r="AB2923" s="137"/>
    </row>
    <row r="2924" s="139" customFormat="1" spans="1:28">
      <c r="A2924" s="137"/>
      <c r="B2924" s="137"/>
      <c r="C2924" s="137"/>
      <c r="D2924" s="137"/>
      <c r="E2924" s="137"/>
      <c r="F2924" s="137"/>
      <c r="G2924" s="137"/>
      <c r="H2924" s="137"/>
      <c r="I2924" s="137"/>
      <c r="J2924" s="137"/>
      <c r="K2924" s="137"/>
      <c r="L2924" s="137"/>
      <c r="M2924" s="137"/>
      <c r="N2924" s="137"/>
      <c r="O2924" s="137"/>
      <c r="P2924" s="137"/>
      <c r="Q2924" s="137"/>
      <c r="R2924" s="137"/>
      <c r="S2924" s="137"/>
      <c r="T2924" s="137"/>
      <c r="U2924" s="137"/>
      <c r="V2924" s="137"/>
      <c r="W2924" s="137"/>
      <c r="X2924" s="137"/>
      <c r="Y2924" s="137"/>
      <c r="Z2924" s="137"/>
      <c r="AA2924" s="137"/>
      <c r="AB2924" s="137"/>
    </row>
    <row r="2925" s="139" customFormat="1" spans="1:28">
      <c r="A2925" s="137"/>
      <c r="B2925" s="137"/>
      <c r="C2925" s="137"/>
      <c r="D2925" s="137"/>
      <c r="E2925" s="137"/>
      <c r="F2925" s="137"/>
      <c r="G2925" s="137"/>
      <c r="H2925" s="137"/>
      <c r="I2925" s="137"/>
      <c r="J2925" s="137"/>
      <c r="K2925" s="137"/>
      <c r="L2925" s="137"/>
      <c r="M2925" s="137"/>
      <c r="N2925" s="137"/>
      <c r="O2925" s="137"/>
      <c r="P2925" s="137"/>
      <c r="Q2925" s="137"/>
      <c r="R2925" s="137"/>
      <c r="S2925" s="137"/>
      <c r="T2925" s="137"/>
      <c r="U2925" s="137"/>
      <c r="V2925" s="137"/>
      <c r="W2925" s="137"/>
      <c r="X2925" s="137"/>
      <c r="Y2925" s="137"/>
      <c r="Z2925" s="137"/>
      <c r="AA2925" s="137"/>
      <c r="AB2925" s="137"/>
    </row>
    <row r="2926" s="139" customFormat="1" spans="1:28">
      <c r="A2926" s="137"/>
      <c r="B2926" s="137"/>
      <c r="C2926" s="137"/>
      <c r="D2926" s="137"/>
      <c r="E2926" s="137"/>
      <c r="F2926" s="137"/>
      <c r="G2926" s="137"/>
      <c r="H2926" s="137"/>
      <c r="I2926" s="137"/>
      <c r="J2926" s="137"/>
      <c r="K2926" s="137"/>
      <c r="L2926" s="137"/>
      <c r="M2926" s="137"/>
      <c r="N2926" s="137"/>
      <c r="O2926" s="137"/>
      <c r="P2926" s="137"/>
      <c r="Q2926" s="137"/>
      <c r="R2926" s="137"/>
      <c r="S2926" s="137"/>
      <c r="T2926" s="137"/>
      <c r="U2926" s="137"/>
      <c r="V2926" s="137"/>
      <c r="W2926" s="137"/>
      <c r="X2926" s="137"/>
      <c r="Y2926" s="137"/>
      <c r="Z2926" s="137"/>
      <c r="AA2926" s="137"/>
      <c r="AB2926" s="137"/>
    </row>
    <row r="2927" s="139" customFormat="1" spans="1:28">
      <c r="A2927" s="137"/>
      <c r="B2927" s="137"/>
      <c r="C2927" s="137"/>
      <c r="D2927" s="137"/>
      <c r="E2927" s="137"/>
      <c r="F2927" s="137"/>
      <c r="G2927" s="137"/>
      <c r="H2927" s="137"/>
      <c r="I2927" s="137"/>
      <c r="J2927" s="137"/>
      <c r="K2927" s="137"/>
      <c r="L2927" s="137"/>
      <c r="M2927" s="137"/>
      <c r="N2927" s="137"/>
      <c r="O2927" s="137"/>
      <c r="P2927" s="137"/>
      <c r="Q2927" s="137"/>
      <c r="R2927" s="137"/>
      <c r="S2927" s="137"/>
      <c r="T2927" s="137"/>
      <c r="U2927" s="137"/>
      <c r="V2927" s="137"/>
      <c r="W2927" s="137"/>
      <c r="X2927" s="137"/>
      <c r="Y2927" s="137"/>
      <c r="Z2927" s="137"/>
      <c r="AA2927" s="137"/>
      <c r="AB2927" s="137"/>
    </row>
    <row r="2928" s="139" customFormat="1" spans="1:28">
      <c r="A2928" s="137"/>
      <c r="B2928" s="137"/>
      <c r="C2928" s="137"/>
      <c r="D2928" s="137"/>
      <c r="E2928" s="137"/>
      <c r="F2928" s="137"/>
      <c r="G2928" s="137"/>
      <c r="H2928" s="137"/>
      <c r="I2928" s="137"/>
      <c r="J2928" s="137"/>
      <c r="K2928" s="137"/>
      <c r="L2928" s="137"/>
      <c r="M2928" s="137"/>
      <c r="N2928" s="137"/>
      <c r="O2928" s="137"/>
      <c r="P2928" s="137"/>
      <c r="Q2928" s="137"/>
      <c r="R2928" s="137"/>
      <c r="S2928" s="137"/>
      <c r="T2928" s="137"/>
      <c r="U2928" s="137"/>
      <c r="V2928" s="137"/>
      <c r="W2928" s="137"/>
      <c r="X2928" s="137"/>
      <c r="Y2928" s="137"/>
      <c r="Z2928" s="137"/>
      <c r="AA2928" s="137"/>
      <c r="AB2928" s="137"/>
    </row>
    <row r="2929" s="139" customFormat="1" spans="1:28">
      <c r="A2929" s="137"/>
      <c r="B2929" s="137"/>
      <c r="C2929" s="137"/>
      <c r="D2929" s="137"/>
      <c r="E2929" s="137"/>
      <c r="F2929" s="137"/>
      <c r="G2929" s="137"/>
      <c r="H2929" s="137"/>
      <c r="I2929" s="137"/>
      <c r="J2929" s="137"/>
      <c r="K2929" s="137"/>
      <c r="L2929" s="137"/>
      <c r="M2929" s="137"/>
      <c r="N2929" s="137"/>
      <c r="O2929" s="137"/>
      <c r="P2929" s="137"/>
      <c r="Q2929" s="137"/>
      <c r="R2929" s="137"/>
      <c r="S2929" s="137"/>
      <c r="T2929" s="137"/>
      <c r="U2929" s="137"/>
      <c r="V2929" s="137"/>
      <c r="W2929" s="137"/>
      <c r="X2929" s="137"/>
      <c r="Y2929" s="137"/>
      <c r="Z2929" s="137"/>
      <c r="AA2929" s="137"/>
      <c r="AB2929" s="137"/>
    </row>
    <row r="2930" s="139" customFormat="1" spans="1:28">
      <c r="A2930" s="137"/>
      <c r="B2930" s="137"/>
      <c r="C2930" s="137"/>
      <c r="D2930" s="137"/>
      <c r="E2930" s="137"/>
      <c r="F2930" s="137"/>
      <c r="G2930" s="137"/>
      <c r="H2930" s="137"/>
      <c r="I2930" s="137"/>
      <c r="J2930" s="137"/>
      <c r="K2930" s="137"/>
      <c r="L2930" s="137"/>
      <c r="M2930" s="137"/>
      <c r="N2930" s="137"/>
      <c r="O2930" s="137"/>
      <c r="P2930" s="137"/>
      <c r="Q2930" s="137"/>
      <c r="R2930" s="137"/>
      <c r="S2930" s="137"/>
      <c r="T2930" s="137"/>
      <c r="U2930" s="137"/>
      <c r="V2930" s="137"/>
      <c r="W2930" s="137"/>
      <c r="X2930" s="137"/>
      <c r="Y2930" s="137"/>
      <c r="Z2930" s="137"/>
      <c r="AA2930" s="137"/>
      <c r="AB2930" s="137"/>
    </row>
    <row r="2931" s="139" customFormat="1" spans="1:28">
      <c r="A2931" s="137"/>
      <c r="B2931" s="137"/>
      <c r="C2931" s="137"/>
      <c r="D2931" s="137"/>
      <c r="E2931" s="137"/>
      <c r="F2931" s="137"/>
      <c r="G2931" s="137"/>
      <c r="H2931" s="137"/>
      <c r="I2931" s="137"/>
      <c r="J2931" s="137"/>
      <c r="K2931" s="137"/>
      <c r="L2931" s="137"/>
      <c r="M2931" s="137"/>
      <c r="N2931" s="137"/>
      <c r="O2931" s="137"/>
      <c r="P2931" s="137"/>
      <c r="Q2931" s="137"/>
      <c r="R2931" s="137"/>
      <c r="S2931" s="137"/>
      <c r="T2931" s="137"/>
      <c r="U2931" s="137"/>
      <c r="V2931" s="137"/>
      <c r="W2931" s="137"/>
      <c r="X2931" s="137"/>
      <c r="Y2931" s="137"/>
      <c r="Z2931" s="137"/>
      <c r="AA2931" s="137"/>
      <c r="AB2931" s="137"/>
    </row>
    <row r="2932" s="139" customFormat="1" spans="1:28">
      <c r="A2932" s="137"/>
      <c r="B2932" s="137"/>
      <c r="C2932" s="137"/>
      <c r="D2932" s="137"/>
      <c r="E2932" s="137"/>
      <c r="F2932" s="137"/>
      <c r="G2932" s="137"/>
      <c r="H2932" s="137"/>
      <c r="I2932" s="137"/>
      <c r="J2932" s="137"/>
      <c r="K2932" s="137"/>
      <c r="L2932" s="137"/>
      <c r="M2932" s="137"/>
      <c r="N2932" s="137"/>
      <c r="O2932" s="137"/>
      <c r="P2932" s="137"/>
      <c r="Q2932" s="137"/>
      <c r="R2932" s="137"/>
      <c r="S2932" s="137"/>
      <c r="T2932" s="137"/>
      <c r="U2932" s="137"/>
      <c r="V2932" s="137"/>
      <c r="W2932" s="137"/>
      <c r="X2932" s="137"/>
      <c r="Y2932" s="137"/>
      <c r="Z2932" s="137"/>
      <c r="AA2932" s="137"/>
      <c r="AB2932" s="137"/>
    </row>
    <row r="2933" s="139" customFormat="1" spans="1:28">
      <c r="A2933" s="137"/>
      <c r="B2933" s="137"/>
      <c r="C2933" s="137"/>
      <c r="D2933" s="137"/>
      <c r="E2933" s="137"/>
      <c r="F2933" s="137"/>
      <c r="G2933" s="137"/>
      <c r="H2933" s="137"/>
      <c r="I2933" s="137"/>
      <c r="J2933" s="137"/>
      <c r="K2933" s="137"/>
      <c r="L2933" s="137"/>
      <c r="M2933" s="137"/>
      <c r="N2933" s="137"/>
      <c r="O2933" s="137"/>
      <c r="P2933" s="137"/>
      <c r="Q2933" s="137"/>
      <c r="R2933" s="137"/>
      <c r="S2933" s="137"/>
      <c r="T2933" s="137"/>
      <c r="U2933" s="137"/>
      <c r="V2933" s="137"/>
      <c r="W2933" s="137"/>
      <c r="X2933" s="137"/>
      <c r="Y2933" s="137"/>
      <c r="Z2933" s="137"/>
      <c r="AA2933" s="137"/>
      <c r="AB2933" s="137"/>
    </row>
    <row r="2934" s="139" customFormat="1" spans="1:28">
      <c r="A2934" s="137"/>
      <c r="B2934" s="137"/>
      <c r="C2934" s="137"/>
      <c r="D2934" s="137"/>
      <c r="E2934" s="137"/>
      <c r="F2934" s="137"/>
      <c r="G2934" s="137"/>
      <c r="H2934" s="137"/>
      <c r="I2934" s="137"/>
      <c r="J2934" s="137"/>
      <c r="K2934" s="137"/>
      <c r="L2934" s="137"/>
      <c r="M2934" s="137"/>
      <c r="N2934" s="137"/>
      <c r="O2934" s="137"/>
      <c r="P2934" s="137"/>
      <c r="Q2934" s="137"/>
      <c r="R2934" s="137"/>
      <c r="S2934" s="137"/>
      <c r="T2934" s="137"/>
      <c r="U2934" s="137"/>
      <c r="V2934" s="137"/>
      <c r="W2934" s="137"/>
      <c r="X2934" s="137"/>
      <c r="Y2934" s="137"/>
      <c r="Z2934" s="137"/>
      <c r="AA2934" s="137"/>
      <c r="AB2934" s="137"/>
    </row>
    <row r="2935" s="139" customFormat="1" spans="1:28">
      <c r="A2935" s="137"/>
      <c r="B2935" s="137"/>
      <c r="C2935" s="137"/>
      <c r="D2935" s="137"/>
      <c r="E2935" s="137"/>
      <c r="F2935" s="137"/>
      <c r="G2935" s="137"/>
      <c r="H2935" s="137"/>
      <c r="I2935" s="137"/>
      <c r="J2935" s="137"/>
      <c r="K2935" s="137"/>
      <c r="L2935" s="137"/>
      <c r="M2935" s="137"/>
      <c r="N2935" s="137"/>
      <c r="O2935" s="137"/>
      <c r="P2935" s="137"/>
      <c r="Q2935" s="137"/>
      <c r="R2935" s="137"/>
      <c r="S2935" s="137"/>
      <c r="T2935" s="137"/>
      <c r="U2935" s="137"/>
      <c r="V2935" s="137"/>
      <c r="W2935" s="137"/>
      <c r="X2935" s="137"/>
      <c r="Y2935" s="137"/>
      <c r="Z2935" s="137"/>
      <c r="AA2935" s="137"/>
      <c r="AB2935" s="137"/>
    </row>
    <row r="2936" s="139" customFormat="1" spans="1:28">
      <c r="A2936" s="137"/>
      <c r="B2936" s="137"/>
      <c r="C2936" s="137"/>
      <c r="D2936" s="137"/>
      <c r="E2936" s="137"/>
      <c r="F2936" s="137"/>
      <c r="G2936" s="137"/>
      <c r="H2936" s="137"/>
      <c r="I2936" s="137"/>
      <c r="J2936" s="137"/>
      <c r="K2936" s="137"/>
      <c r="L2936" s="137"/>
      <c r="M2936" s="137"/>
      <c r="N2936" s="137"/>
      <c r="O2936" s="137"/>
      <c r="P2936" s="137"/>
      <c r="Q2936" s="137"/>
      <c r="R2936" s="137"/>
      <c r="S2936" s="137"/>
      <c r="T2936" s="137"/>
      <c r="U2936" s="137"/>
      <c r="V2936" s="137"/>
      <c r="W2936" s="137"/>
      <c r="X2936" s="137"/>
      <c r="Y2936" s="137"/>
      <c r="Z2936" s="137"/>
      <c r="AA2936" s="137"/>
      <c r="AB2936" s="137"/>
    </row>
    <row r="2937" s="139" customFormat="1" spans="1:28">
      <c r="A2937" s="137"/>
      <c r="B2937" s="137"/>
      <c r="C2937" s="137"/>
      <c r="D2937" s="137"/>
      <c r="E2937" s="137"/>
      <c r="F2937" s="137"/>
      <c r="G2937" s="137"/>
      <c r="H2937" s="137"/>
      <c r="I2937" s="137"/>
      <c r="J2937" s="137"/>
      <c r="K2937" s="137"/>
      <c r="L2937" s="137"/>
      <c r="M2937" s="137"/>
      <c r="N2937" s="137"/>
      <c r="O2937" s="137"/>
      <c r="P2937" s="137"/>
      <c r="Q2937" s="137"/>
      <c r="R2937" s="137"/>
      <c r="S2937" s="137"/>
      <c r="T2937" s="137"/>
      <c r="U2937" s="137"/>
      <c r="V2937" s="137"/>
      <c r="W2937" s="137"/>
      <c r="X2937" s="137"/>
      <c r="Y2937" s="137"/>
      <c r="Z2937" s="137"/>
      <c r="AA2937" s="137"/>
      <c r="AB2937" s="137"/>
    </row>
    <row r="2938" s="139" customFormat="1" spans="1:28">
      <c r="A2938" s="137"/>
      <c r="B2938" s="137"/>
      <c r="C2938" s="137"/>
      <c r="D2938" s="137"/>
      <c r="E2938" s="137"/>
      <c r="F2938" s="137"/>
      <c r="G2938" s="137"/>
      <c r="H2938" s="137"/>
      <c r="I2938" s="137"/>
      <c r="J2938" s="137"/>
      <c r="K2938" s="137"/>
      <c r="L2938" s="137"/>
      <c r="M2938" s="137"/>
      <c r="N2938" s="137"/>
      <c r="O2938" s="137"/>
      <c r="P2938" s="137"/>
      <c r="Q2938" s="137"/>
      <c r="R2938" s="137"/>
      <c r="S2938" s="137"/>
      <c r="T2938" s="137"/>
      <c r="U2938" s="137"/>
      <c r="V2938" s="137"/>
      <c r="W2938" s="137"/>
      <c r="X2938" s="137"/>
      <c r="Y2938" s="137"/>
      <c r="Z2938" s="137"/>
      <c r="AA2938" s="137"/>
      <c r="AB2938" s="137"/>
    </row>
    <row r="2939" s="139" customFormat="1" spans="1:28">
      <c r="A2939" s="137"/>
      <c r="B2939" s="137"/>
      <c r="C2939" s="137"/>
      <c r="D2939" s="137"/>
      <c r="E2939" s="137"/>
      <c r="F2939" s="137"/>
      <c r="G2939" s="137"/>
      <c r="H2939" s="137"/>
      <c r="I2939" s="137"/>
      <c r="J2939" s="137"/>
      <c r="K2939" s="137"/>
      <c r="L2939" s="137"/>
      <c r="M2939" s="137"/>
      <c r="N2939" s="137"/>
      <c r="O2939" s="137"/>
      <c r="P2939" s="137"/>
      <c r="Q2939" s="137"/>
      <c r="R2939" s="137"/>
      <c r="S2939" s="137"/>
      <c r="T2939" s="137"/>
      <c r="U2939" s="137"/>
      <c r="V2939" s="137"/>
      <c r="W2939" s="137"/>
      <c r="X2939" s="137"/>
      <c r="Y2939" s="137"/>
      <c r="Z2939" s="137"/>
      <c r="AA2939" s="137"/>
      <c r="AB2939" s="137"/>
    </row>
    <row r="2940" s="139" customFormat="1" spans="1:28">
      <c r="A2940" s="137"/>
      <c r="B2940" s="137"/>
      <c r="C2940" s="137"/>
      <c r="D2940" s="137"/>
      <c r="E2940" s="137"/>
      <c r="F2940" s="137"/>
      <c r="G2940" s="137"/>
      <c r="H2940" s="137"/>
      <c r="I2940" s="137"/>
      <c r="J2940" s="137"/>
      <c r="K2940" s="137"/>
      <c r="L2940" s="137"/>
      <c r="M2940" s="137"/>
      <c r="N2940" s="137"/>
      <c r="O2940" s="137"/>
      <c r="P2940" s="137"/>
      <c r="Q2940" s="137"/>
      <c r="R2940" s="137"/>
      <c r="S2940" s="137"/>
      <c r="T2940" s="137"/>
      <c r="U2940" s="137"/>
      <c r="V2940" s="137"/>
      <c r="W2940" s="137"/>
      <c r="X2940" s="137"/>
      <c r="Y2940" s="137"/>
      <c r="Z2940" s="137"/>
      <c r="AA2940" s="137"/>
      <c r="AB2940" s="137"/>
    </row>
    <row r="2941" s="139" customFormat="1" spans="1:28">
      <c r="A2941" s="137"/>
      <c r="B2941" s="137"/>
      <c r="C2941" s="137"/>
      <c r="D2941" s="137"/>
      <c r="E2941" s="137"/>
      <c r="F2941" s="137"/>
      <c r="G2941" s="137"/>
      <c r="H2941" s="137"/>
      <c r="I2941" s="137"/>
      <c r="J2941" s="137"/>
      <c r="K2941" s="137"/>
      <c r="L2941" s="137"/>
      <c r="M2941" s="137"/>
      <c r="N2941" s="137"/>
      <c r="O2941" s="137"/>
      <c r="P2941" s="137"/>
      <c r="Q2941" s="137"/>
      <c r="R2941" s="137"/>
      <c r="S2941" s="137"/>
      <c r="T2941" s="137"/>
      <c r="U2941" s="137"/>
      <c r="V2941" s="137"/>
      <c r="W2941" s="137"/>
      <c r="X2941" s="137"/>
      <c r="Y2941" s="137"/>
      <c r="Z2941" s="137"/>
      <c r="AA2941" s="137"/>
      <c r="AB2941" s="137"/>
    </row>
    <row r="2942" s="139" customFormat="1" spans="1:28">
      <c r="A2942" s="137"/>
      <c r="B2942" s="137"/>
      <c r="C2942" s="137"/>
      <c r="D2942" s="137"/>
      <c r="E2942" s="137"/>
      <c r="F2942" s="137"/>
      <c r="G2942" s="137"/>
      <c r="H2942" s="137"/>
      <c r="I2942" s="137"/>
      <c r="J2942" s="137"/>
      <c r="K2942" s="137"/>
      <c r="L2942" s="137"/>
      <c r="M2942" s="137"/>
      <c r="N2942" s="137"/>
      <c r="O2942" s="137"/>
      <c r="P2942" s="137"/>
      <c r="Q2942" s="137"/>
      <c r="R2942" s="137"/>
      <c r="S2942" s="137"/>
      <c r="T2942" s="137"/>
      <c r="U2942" s="137"/>
      <c r="V2942" s="137"/>
      <c r="W2942" s="137"/>
      <c r="X2942" s="137"/>
      <c r="Y2942" s="137"/>
      <c r="Z2942" s="137"/>
      <c r="AA2942" s="137"/>
      <c r="AB2942" s="137"/>
    </row>
    <row r="2943" s="139" customFormat="1" spans="1:28">
      <c r="A2943" s="137"/>
      <c r="B2943" s="137"/>
      <c r="C2943" s="137"/>
      <c r="D2943" s="137"/>
      <c r="E2943" s="137"/>
      <c r="F2943" s="137"/>
      <c r="G2943" s="137"/>
      <c r="H2943" s="137"/>
      <c r="I2943" s="137"/>
      <c r="J2943" s="137"/>
      <c r="K2943" s="137"/>
      <c r="L2943" s="137"/>
      <c r="M2943" s="137"/>
      <c r="N2943" s="137"/>
      <c r="O2943" s="137"/>
      <c r="P2943" s="137"/>
      <c r="Q2943" s="137"/>
      <c r="R2943" s="137"/>
      <c r="S2943" s="137"/>
      <c r="T2943" s="137"/>
      <c r="U2943" s="137"/>
      <c r="V2943" s="137"/>
      <c r="W2943" s="137"/>
      <c r="X2943" s="137"/>
      <c r="Y2943" s="137"/>
      <c r="Z2943" s="137"/>
      <c r="AA2943" s="137"/>
      <c r="AB2943" s="137"/>
    </row>
    <row r="2944" s="139" customFormat="1" spans="1:28">
      <c r="A2944" s="137"/>
      <c r="B2944" s="137"/>
      <c r="C2944" s="137"/>
      <c r="D2944" s="137"/>
      <c r="E2944" s="137"/>
      <c r="F2944" s="137"/>
      <c r="G2944" s="137"/>
      <c r="H2944" s="137"/>
      <c r="I2944" s="137"/>
      <c r="J2944" s="137"/>
      <c r="K2944" s="137"/>
      <c r="L2944" s="137"/>
      <c r="M2944" s="137"/>
      <c r="N2944" s="137"/>
      <c r="O2944" s="137"/>
      <c r="P2944" s="137"/>
      <c r="Q2944" s="137"/>
      <c r="R2944" s="137"/>
      <c r="S2944" s="137"/>
      <c r="T2944" s="137"/>
      <c r="U2944" s="137"/>
      <c r="V2944" s="137"/>
      <c r="W2944" s="137"/>
      <c r="X2944" s="137"/>
      <c r="Y2944" s="137"/>
      <c r="Z2944" s="137"/>
      <c r="AA2944" s="137"/>
      <c r="AB2944" s="137"/>
    </row>
    <row r="2945" s="139" customFormat="1" spans="1:28">
      <c r="A2945" s="137"/>
      <c r="B2945" s="137"/>
      <c r="C2945" s="137"/>
      <c r="D2945" s="137"/>
      <c r="E2945" s="137"/>
      <c r="F2945" s="137"/>
      <c r="G2945" s="137"/>
      <c r="H2945" s="137"/>
      <c r="I2945" s="137"/>
      <c r="J2945" s="137"/>
      <c r="K2945" s="137"/>
      <c r="L2945" s="137"/>
      <c r="M2945" s="137"/>
      <c r="N2945" s="137"/>
      <c r="O2945" s="137"/>
      <c r="P2945" s="137"/>
      <c r="Q2945" s="137"/>
      <c r="R2945" s="137"/>
      <c r="S2945" s="137"/>
      <c r="T2945" s="137"/>
      <c r="U2945" s="137"/>
      <c r="V2945" s="137"/>
      <c r="W2945" s="137"/>
      <c r="X2945" s="137"/>
      <c r="Y2945" s="137"/>
      <c r="Z2945" s="137"/>
      <c r="AA2945" s="137"/>
      <c r="AB2945" s="137"/>
    </row>
    <row r="2946" s="139" customFormat="1" spans="1:28">
      <c r="A2946" s="137"/>
      <c r="B2946" s="137"/>
      <c r="C2946" s="137"/>
      <c r="D2946" s="137"/>
      <c r="E2946" s="137"/>
      <c r="F2946" s="137"/>
      <c r="G2946" s="137"/>
      <c r="H2946" s="137"/>
      <c r="I2946" s="137"/>
      <c r="J2946" s="137"/>
      <c r="K2946" s="137"/>
      <c r="L2946" s="137"/>
      <c r="M2946" s="137"/>
      <c r="N2946" s="137"/>
      <c r="O2946" s="137"/>
      <c r="P2946" s="137"/>
      <c r="Q2946" s="137"/>
      <c r="R2946" s="137"/>
      <c r="S2946" s="137"/>
      <c r="T2946" s="137"/>
      <c r="U2946" s="137"/>
      <c r="V2946" s="137"/>
      <c r="W2946" s="137"/>
      <c r="X2946" s="137"/>
      <c r="Y2946" s="137"/>
      <c r="Z2946" s="137"/>
      <c r="AA2946" s="137"/>
      <c r="AB2946" s="137"/>
    </row>
    <row r="2947" s="139" customFormat="1" spans="1:28">
      <c r="A2947" s="137"/>
      <c r="B2947" s="137"/>
      <c r="C2947" s="137"/>
      <c r="D2947" s="137"/>
      <c r="E2947" s="137"/>
      <c r="F2947" s="137"/>
      <c r="G2947" s="137"/>
      <c r="H2947" s="137"/>
      <c r="I2947" s="137"/>
      <c r="J2947" s="137"/>
      <c r="K2947" s="137"/>
      <c r="L2947" s="137"/>
      <c r="M2947" s="137"/>
      <c r="N2947" s="137"/>
      <c r="O2947" s="137"/>
      <c r="P2947" s="137"/>
      <c r="Q2947" s="137"/>
      <c r="R2947" s="137"/>
      <c r="S2947" s="137"/>
      <c r="T2947" s="137"/>
      <c r="U2947" s="137"/>
      <c r="V2947" s="137"/>
      <c r="W2947" s="137"/>
      <c r="X2947" s="137"/>
      <c r="Y2947" s="137"/>
      <c r="Z2947" s="137"/>
      <c r="AA2947" s="137"/>
      <c r="AB2947" s="137"/>
    </row>
    <row r="2948" s="139" customFormat="1" spans="1:28">
      <c r="A2948" s="137"/>
      <c r="B2948" s="137"/>
      <c r="C2948" s="137"/>
      <c r="D2948" s="137"/>
      <c r="E2948" s="137"/>
      <c r="F2948" s="137"/>
      <c r="G2948" s="137"/>
      <c r="H2948" s="137"/>
      <c r="I2948" s="137"/>
      <c r="J2948" s="137"/>
      <c r="K2948" s="137"/>
      <c r="L2948" s="137"/>
      <c r="M2948" s="137"/>
      <c r="N2948" s="137"/>
      <c r="O2948" s="137"/>
      <c r="P2948" s="137"/>
      <c r="Q2948" s="137"/>
      <c r="R2948" s="137"/>
      <c r="S2948" s="137"/>
      <c r="T2948" s="137"/>
      <c r="U2948" s="137"/>
      <c r="V2948" s="137"/>
      <c r="W2948" s="137"/>
      <c r="X2948" s="137"/>
      <c r="Y2948" s="137"/>
      <c r="Z2948" s="137"/>
      <c r="AA2948" s="137"/>
      <c r="AB2948" s="137"/>
    </row>
    <row r="2949" s="139" customFormat="1" spans="1:28">
      <c r="A2949" s="137"/>
      <c r="B2949" s="137"/>
      <c r="C2949" s="137"/>
      <c r="D2949" s="137"/>
      <c r="E2949" s="137"/>
      <c r="F2949" s="137"/>
      <c r="G2949" s="137"/>
      <c r="H2949" s="137"/>
      <c r="I2949" s="137"/>
      <c r="J2949" s="137"/>
      <c r="K2949" s="137"/>
      <c r="L2949" s="137"/>
      <c r="M2949" s="137"/>
      <c r="N2949" s="137"/>
      <c r="O2949" s="137"/>
      <c r="P2949" s="137"/>
      <c r="Q2949" s="137"/>
      <c r="R2949" s="137"/>
      <c r="S2949" s="137"/>
      <c r="T2949" s="137"/>
      <c r="U2949" s="137"/>
      <c r="V2949" s="137"/>
      <c r="W2949" s="137"/>
      <c r="X2949" s="137"/>
      <c r="Y2949" s="137"/>
      <c r="Z2949" s="137"/>
      <c r="AA2949" s="137"/>
      <c r="AB2949" s="137"/>
    </row>
    <row r="2950" s="139" customFormat="1" spans="1:28">
      <c r="A2950" s="137"/>
      <c r="B2950" s="137"/>
      <c r="C2950" s="137"/>
      <c r="D2950" s="137"/>
      <c r="E2950" s="137"/>
      <c r="F2950" s="137"/>
      <c r="G2950" s="137"/>
      <c r="H2950" s="137"/>
      <c r="I2950" s="137"/>
      <c r="J2950" s="137"/>
      <c r="K2950" s="137"/>
      <c r="L2950" s="137"/>
      <c r="M2950" s="137"/>
      <c r="N2950" s="137"/>
      <c r="O2950" s="137"/>
      <c r="P2950" s="137"/>
      <c r="Q2950" s="137"/>
      <c r="R2950" s="137"/>
      <c r="S2950" s="137"/>
      <c r="T2950" s="137"/>
      <c r="U2950" s="137"/>
      <c r="V2950" s="137"/>
      <c r="W2950" s="137"/>
      <c r="X2950" s="137"/>
      <c r="Y2950" s="137"/>
      <c r="Z2950" s="137"/>
      <c r="AA2950" s="137"/>
      <c r="AB2950" s="137"/>
    </row>
    <row r="2951" s="139" customFormat="1" spans="1:28">
      <c r="A2951" s="137"/>
      <c r="B2951" s="137"/>
      <c r="C2951" s="137"/>
      <c r="D2951" s="137"/>
      <c r="E2951" s="137"/>
      <c r="F2951" s="137"/>
      <c r="G2951" s="137"/>
      <c r="H2951" s="137"/>
      <c r="I2951" s="137"/>
      <c r="J2951" s="137"/>
      <c r="K2951" s="137"/>
      <c r="L2951" s="137"/>
      <c r="M2951" s="137"/>
      <c r="N2951" s="137"/>
      <c r="O2951" s="137"/>
      <c r="P2951" s="137"/>
      <c r="Q2951" s="137"/>
      <c r="R2951" s="137"/>
      <c r="S2951" s="137"/>
      <c r="T2951" s="137"/>
      <c r="U2951" s="137"/>
      <c r="V2951" s="137"/>
      <c r="W2951" s="137"/>
      <c r="X2951" s="137"/>
      <c r="Y2951" s="137"/>
      <c r="Z2951" s="137"/>
      <c r="AA2951" s="137"/>
      <c r="AB2951" s="137"/>
    </row>
    <row r="2952" s="139" customFormat="1" spans="1:28">
      <c r="A2952" s="137"/>
      <c r="B2952" s="137"/>
      <c r="C2952" s="137"/>
      <c r="D2952" s="137"/>
      <c r="E2952" s="137"/>
      <c r="F2952" s="137"/>
      <c r="G2952" s="137"/>
      <c r="H2952" s="137"/>
      <c r="I2952" s="137"/>
      <c r="J2952" s="137"/>
      <c r="K2952" s="137"/>
      <c r="L2952" s="137"/>
      <c r="M2952" s="137"/>
      <c r="N2952" s="137"/>
      <c r="O2952" s="137"/>
      <c r="P2952" s="137"/>
      <c r="Q2952" s="137"/>
      <c r="R2952" s="137"/>
      <c r="S2952" s="137"/>
      <c r="T2952" s="137"/>
      <c r="U2952" s="137"/>
      <c r="V2952" s="137"/>
      <c r="W2952" s="137"/>
      <c r="X2952" s="137"/>
      <c r="Y2952" s="137"/>
      <c r="Z2952" s="137"/>
      <c r="AA2952" s="137"/>
      <c r="AB2952" s="137"/>
    </row>
    <row r="2953" s="139" customFormat="1" spans="1:28">
      <c r="A2953" s="137"/>
      <c r="B2953" s="137"/>
      <c r="C2953" s="137"/>
      <c r="D2953" s="137"/>
      <c r="E2953" s="137"/>
      <c r="F2953" s="137"/>
      <c r="G2953" s="137"/>
      <c r="H2953" s="137"/>
      <c r="I2953" s="137"/>
      <c r="J2953" s="137"/>
      <c r="K2953" s="137"/>
      <c r="L2953" s="137"/>
      <c r="M2953" s="137"/>
      <c r="N2953" s="137"/>
      <c r="O2953" s="137"/>
      <c r="P2953" s="137"/>
      <c r="Q2953" s="137"/>
      <c r="R2953" s="137"/>
      <c r="S2953" s="137"/>
      <c r="T2953" s="137"/>
      <c r="U2953" s="137"/>
      <c r="V2953" s="137"/>
      <c r="W2953" s="137"/>
      <c r="X2953" s="137"/>
      <c r="Y2953" s="137"/>
      <c r="Z2953" s="137"/>
      <c r="AA2953" s="137"/>
      <c r="AB2953" s="137"/>
    </row>
    <row r="2954" s="139" customFormat="1" spans="1:28">
      <c r="A2954" s="137"/>
      <c r="B2954" s="137"/>
      <c r="C2954" s="137"/>
      <c r="D2954" s="137"/>
      <c r="E2954" s="137"/>
      <c r="F2954" s="137"/>
      <c r="G2954" s="137"/>
      <c r="H2954" s="137"/>
      <c r="I2954" s="137"/>
      <c r="J2954" s="137"/>
      <c r="K2954" s="137"/>
      <c r="L2954" s="137"/>
      <c r="M2954" s="137"/>
      <c r="N2954" s="137"/>
      <c r="O2954" s="137"/>
      <c r="P2954" s="137"/>
      <c r="Q2954" s="137"/>
      <c r="R2954" s="137"/>
      <c r="S2954" s="137"/>
      <c r="T2954" s="137"/>
      <c r="U2954" s="137"/>
      <c r="V2954" s="137"/>
      <c r="W2954" s="137"/>
      <c r="X2954" s="137"/>
      <c r="Y2954" s="137"/>
      <c r="Z2954" s="137"/>
      <c r="AA2954" s="137"/>
      <c r="AB2954" s="137"/>
    </row>
    <row r="2955" s="139" customFormat="1" spans="1:28">
      <c r="A2955" s="137"/>
      <c r="B2955" s="137"/>
      <c r="C2955" s="137"/>
      <c r="D2955" s="137"/>
      <c r="E2955" s="137"/>
      <c r="F2955" s="137"/>
      <c r="G2955" s="137"/>
      <c r="H2955" s="137"/>
      <c r="I2955" s="137"/>
      <c r="J2955" s="137"/>
      <c r="K2955" s="137"/>
      <c r="L2955" s="137"/>
      <c r="M2955" s="137"/>
      <c r="N2955" s="137"/>
      <c r="O2955" s="137"/>
      <c r="P2955" s="137"/>
      <c r="Q2955" s="137"/>
      <c r="R2955" s="137"/>
      <c r="S2955" s="137"/>
      <c r="T2955" s="137"/>
      <c r="U2955" s="137"/>
      <c r="V2955" s="137"/>
      <c r="W2955" s="137"/>
      <c r="X2955" s="137"/>
      <c r="Y2955" s="137"/>
      <c r="Z2955" s="137"/>
      <c r="AA2955" s="137"/>
      <c r="AB2955" s="137"/>
    </row>
    <row r="2956" s="139" customFormat="1" spans="1:28">
      <c r="A2956" s="137"/>
      <c r="B2956" s="137"/>
      <c r="C2956" s="137"/>
      <c r="D2956" s="137"/>
      <c r="E2956" s="137"/>
      <c r="F2956" s="137"/>
      <c r="G2956" s="137"/>
      <c r="H2956" s="137"/>
      <c r="I2956" s="137"/>
      <c r="J2956" s="137"/>
      <c r="K2956" s="137"/>
      <c r="L2956" s="137"/>
      <c r="M2956" s="137"/>
      <c r="N2956" s="137"/>
      <c r="O2956" s="137"/>
      <c r="P2956" s="137"/>
      <c r="Q2956" s="137"/>
      <c r="R2956" s="137"/>
      <c r="S2956" s="137"/>
      <c r="T2956" s="137"/>
      <c r="U2956" s="137"/>
      <c r="V2956" s="137"/>
      <c r="W2956" s="137"/>
      <c r="X2956" s="137"/>
      <c r="Y2956" s="137"/>
      <c r="Z2956" s="137"/>
      <c r="AA2956" s="137"/>
      <c r="AB2956" s="137"/>
    </row>
    <row r="2957" s="139" customFormat="1" spans="1:28">
      <c r="A2957" s="137"/>
      <c r="B2957" s="137"/>
      <c r="C2957" s="137"/>
      <c r="D2957" s="137"/>
      <c r="E2957" s="137"/>
      <c r="F2957" s="137"/>
      <c r="G2957" s="137"/>
      <c r="H2957" s="137"/>
      <c r="I2957" s="137"/>
      <c r="J2957" s="137"/>
      <c r="K2957" s="137"/>
      <c r="L2957" s="137"/>
      <c r="M2957" s="137"/>
      <c r="N2957" s="137"/>
      <c r="O2957" s="137"/>
      <c r="P2957" s="137"/>
      <c r="Q2957" s="137"/>
      <c r="R2957" s="137"/>
      <c r="S2957" s="137"/>
      <c r="T2957" s="137"/>
      <c r="U2957" s="137"/>
      <c r="V2957" s="137"/>
      <c r="W2957" s="137"/>
      <c r="X2957" s="137"/>
      <c r="Y2957" s="137"/>
      <c r="Z2957" s="137"/>
      <c r="AA2957" s="137"/>
      <c r="AB2957" s="137"/>
    </row>
    <row r="2958" s="139" customFormat="1" spans="1:28">
      <c r="A2958" s="137"/>
      <c r="B2958" s="137"/>
      <c r="C2958" s="137"/>
      <c r="D2958" s="137"/>
      <c r="E2958" s="137"/>
      <c r="F2958" s="137"/>
      <c r="G2958" s="137"/>
      <c r="H2958" s="137"/>
      <c r="I2958" s="137"/>
      <c r="J2958" s="137"/>
      <c r="K2958" s="137"/>
      <c r="L2958" s="137"/>
      <c r="M2958" s="137"/>
      <c r="N2958" s="137"/>
      <c r="O2958" s="137"/>
      <c r="P2958" s="137"/>
      <c r="Q2958" s="137"/>
      <c r="R2958" s="137"/>
      <c r="S2958" s="137"/>
      <c r="T2958" s="137"/>
      <c r="U2958" s="137"/>
      <c r="V2958" s="137"/>
      <c r="W2958" s="137"/>
      <c r="X2958" s="137"/>
      <c r="Y2958" s="137"/>
      <c r="Z2958" s="137"/>
      <c r="AA2958" s="137"/>
      <c r="AB2958" s="137"/>
    </row>
    <row r="2959" s="139" customFormat="1" spans="1:28">
      <c r="A2959" s="137"/>
      <c r="B2959" s="137"/>
      <c r="C2959" s="137"/>
      <c r="D2959" s="137"/>
      <c r="E2959" s="137"/>
      <c r="F2959" s="137"/>
      <c r="G2959" s="137"/>
      <c r="H2959" s="137"/>
      <c r="I2959" s="137"/>
      <c r="J2959" s="137"/>
      <c r="K2959" s="137"/>
      <c r="L2959" s="137"/>
      <c r="M2959" s="137"/>
      <c r="N2959" s="137"/>
      <c r="O2959" s="137"/>
      <c r="P2959" s="137"/>
      <c r="Q2959" s="137"/>
      <c r="R2959" s="137"/>
      <c r="S2959" s="137"/>
      <c r="T2959" s="137"/>
      <c r="U2959" s="137"/>
      <c r="V2959" s="137"/>
      <c r="W2959" s="137"/>
      <c r="X2959" s="137"/>
      <c r="Y2959" s="137"/>
      <c r="Z2959" s="137"/>
      <c r="AA2959" s="137"/>
      <c r="AB2959" s="137"/>
    </row>
    <row r="2960" s="139" customFormat="1" spans="1:28">
      <c r="A2960" s="137"/>
      <c r="B2960" s="137"/>
      <c r="C2960" s="137"/>
      <c r="D2960" s="137"/>
      <c r="E2960" s="137"/>
      <c r="F2960" s="137"/>
      <c r="G2960" s="137"/>
      <c r="H2960" s="137"/>
      <c r="I2960" s="137"/>
      <c r="J2960" s="137"/>
      <c r="K2960" s="137"/>
      <c r="L2960" s="137"/>
      <c r="M2960" s="137"/>
      <c r="N2960" s="137"/>
      <c r="O2960" s="137"/>
      <c r="P2960" s="137"/>
      <c r="Q2960" s="137"/>
      <c r="R2960" s="137"/>
      <c r="S2960" s="137"/>
      <c r="T2960" s="137"/>
      <c r="U2960" s="137"/>
      <c r="V2960" s="137"/>
      <c r="W2960" s="137"/>
      <c r="X2960" s="137"/>
      <c r="Y2960" s="137"/>
      <c r="Z2960" s="137"/>
      <c r="AA2960" s="137"/>
      <c r="AB2960" s="137"/>
    </row>
    <row r="2961" s="139" customFormat="1" spans="1:28">
      <c r="A2961" s="137"/>
      <c r="B2961" s="137"/>
      <c r="C2961" s="137"/>
      <c r="D2961" s="137"/>
      <c r="E2961" s="137"/>
      <c r="F2961" s="137"/>
      <c r="G2961" s="137"/>
      <c r="H2961" s="137"/>
      <c r="I2961" s="137"/>
      <c r="J2961" s="137"/>
      <c r="K2961" s="137"/>
      <c r="L2961" s="137"/>
      <c r="M2961" s="137"/>
      <c r="N2961" s="137"/>
      <c r="O2961" s="137"/>
      <c r="P2961" s="137"/>
      <c r="Q2961" s="137"/>
      <c r="R2961" s="137"/>
      <c r="S2961" s="137"/>
      <c r="T2961" s="137"/>
      <c r="U2961" s="137"/>
      <c r="V2961" s="137"/>
      <c r="W2961" s="137"/>
      <c r="X2961" s="137"/>
      <c r="Y2961" s="137"/>
      <c r="Z2961" s="137"/>
      <c r="AA2961" s="137"/>
      <c r="AB2961" s="137"/>
    </row>
    <row r="2962" s="139" customFormat="1" spans="1:28">
      <c r="A2962" s="137"/>
      <c r="B2962" s="137"/>
      <c r="C2962" s="137"/>
      <c r="D2962" s="137"/>
      <c r="E2962" s="137"/>
      <c r="F2962" s="137"/>
      <c r="G2962" s="137"/>
      <c r="H2962" s="137"/>
      <c r="I2962" s="137"/>
      <c r="J2962" s="137"/>
      <c r="K2962" s="137"/>
      <c r="L2962" s="137"/>
      <c r="M2962" s="137"/>
      <c r="N2962" s="137"/>
      <c r="O2962" s="137"/>
      <c r="P2962" s="137"/>
      <c r="Q2962" s="137"/>
      <c r="R2962" s="137"/>
      <c r="S2962" s="137"/>
      <c r="T2962" s="137"/>
      <c r="U2962" s="137"/>
      <c r="V2962" s="137"/>
      <c r="W2962" s="137"/>
      <c r="X2962" s="137"/>
      <c r="Y2962" s="137"/>
      <c r="Z2962" s="137"/>
      <c r="AA2962" s="137"/>
      <c r="AB2962" s="137"/>
    </row>
    <row r="2963" s="139" customFormat="1" spans="1:28">
      <c r="A2963" s="137"/>
      <c r="B2963" s="137"/>
      <c r="C2963" s="137"/>
      <c r="D2963" s="137"/>
      <c r="E2963" s="137"/>
      <c r="F2963" s="137"/>
      <c r="G2963" s="137"/>
      <c r="H2963" s="137"/>
      <c r="I2963" s="137"/>
      <c r="J2963" s="137"/>
      <c r="K2963" s="137"/>
      <c r="L2963" s="137"/>
      <c r="M2963" s="137"/>
      <c r="N2963" s="137"/>
      <c r="O2963" s="137"/>
      <c r="P2963" s="137"/>
      <c r="Q2963" s="137"/>
      <c r="R2963" s="137"/>
      <c r="S2963" s="137"/>
      <c r="T2963" s="137"/>
      <c r="U2963" s="137"/>
      <c r="V2963" s="137"/>
      <c r="W2963" s="137"/>
      <c r="X2963" s="137"/>
      <c r="Y2963" s="137"/>
      <c r="Z2963" s="137"/>
      <c r="AA2963" s="137"/>
      <c r="AB2963" s="137"/>
    </row>
    <row r="2964" s="139" customFormat="1" spans="1:28">
      <c r="A2964" s="137"/>
      <c r="B2964" s="137"/>
      <c r="C2964" s="137"/>
      <c r="D2964" s="137"/>
      <c r="E2964" s="137"/>
      <c r="F2964" s="137"/>
      <c r="G2964" s="137"/>
      <c r="H2964" s="137"/>
      <c r="I2964" s="137"/>
      <c r="J2964" s="137"/>
      <c r="K2964" s="137"/>
      <c r="L2964" s="137"/>
      <c r="M2964" s="137"/>
      <c r="N2964" s="137"/>
      <c r="O2964" s="137"/>
      <c r="P2964" s="137"/>
      <c r="Q2964" s="137"/>
      <c r="R2964" s="137"/>
      <c r="S2964" s="137"/>
      <c r="T2964" s="137"/>
      <c r="U2964" s="137"/>
      <c r="V2964" s="137"/>
      <c r="W2964" s="137"/>
      <c r="X2964" s="137"/>
      <c r="Y2964" s="137"/>
      <c r="Z2964" s="137"/>
      <c r="AA2964" s="137"/>
      <c r="AB2964" s="137"/>
    </row>
    <row r="2965" s="139" customFormat="1" spans="1:28">
      <c r="A2965" s="137"/>
      <c r="B2965" s="137"/>
      <c r="C2965" s="137"/>
      <c r="D2965" s="137"/>
      <c r="E2965" s="137"/>
      <c r="F2965" s="137"/>
      <c r="G2965" s="137"/>
      <c r="H2965" s="137"/>
      <c r="I2965" s="137"/>
      <c r="J2965" s="137"/>
      <c r="K2965" s="137"/>
      <c r="L2965" s="137"/>
      <c r="M2965" s="137"/>
      <c r="N2965" s="137"/>
      <c r="O2965" s="137"/>
      <c r="P2965" s="137"/>
      <c r="Q2965" s="137"/>
      <c r="R2965" s="137"/>
      <c r="S2965" s="137"/>
      <c r="T2965" s="137"/>
      <c r="U2965" s="137"/>
      <c r="V2965" s="137"/>
      <c r="W2965" s="137"/>
      <c r="X2965" s="137"/>
      <c r="Y2965" s="137"/>
      <c r="Z2965" s="137"/>
      <c r="AA2965" s="137"/>
      <c r="AB2965" s="137"/>
    </row>
    <row r="2966" s="139" customFormat="1" spans="1:28">
      <c r="A2966" s="137"/>
      <c r="B2966" s="137"/>
      <c r="C2966" s="137"/>
      <c r="D2966" s="137"/>
      <c r="E2966" s="137"/>
      <c r="F2966" s="137"/>
      <c r="G2966" s="137"/>
      <c r="H2966" s="137"/>
      <c r="I2966" s="137"/>
      <c r="J2966" s="137"/>
      <c r="K2966" s="137"/>
      <c r="L2966" s="137"/>
      <c r="M2966" s="137"/>
      <c r="N2966" s="137"/>
      <c r="O2966" s="137"/>
      <c r="P2966" s="137"/>
      <c r="Q2966" s="137"/>
      <c r="R2966" s="137"/>
      <c r="S2966" s="137"/>
      <c r="T2966" s="137"/>
      <c r="U2966" s="137"/>
      <c r="V2966" s="137"/>
      <c r="W2966" s="137"/>
      <c r="X2966" s="137"/>
      <c r="Y2966" s="137"/>
      <c r="Z2966" s="137"/>
      <c r="AA2966" s="137"/>
      <c r="AB2966" s="137"/>
    </row>
    <row r="2967" s="139" customFormat="1" spans="1:28">
      <c r="A2967" s="137"/>
      <c r="B2967" s="137"/>
      <c r="C2967" s="137"/>
      <c r="D2967" s="137"/>
      <c r="E2967" s="137"/>
      <c r="F2967" s="137"/>
      <c r="G2967" s="137"/>
      <c r="H2967" s="137"/>
      <c r="I2967" s="137"/>
      <c r="J2967" s="137"/>
      <c r="K2967" s="137"/>
      <c r="L2967" s="137"/>
      <c r="M2967" s="137"/>
      <c r="N2967" s="137"/>
      <c r="O2967" s="137"/>
      <c r="P2967" s="137"/>
      <c r="Q2967" s="137"/>
      <c r="R2967" s="137"/>
      <c r="S2967" s="137"/>
      <c r="T2967" s="137"/>
      <c r="U2967" s="137"/>
      <c r="V2967" s="137"/>
      <c r="W2967" s="137"/>
      <c r="X2967" s="137"/>
      <c r="Y2967" s="137"/>
      <c r="Z2967" s="137"/>
      <c r="AA2967" s="137"/>
      <c r="AB2967" s="137"/>
    </row>
    <row r="2968" s="139" customFormat="1" spans="1:28">
      <c r="A2968" s="137"/>
      <c r="B2968" s="137"/>
      <c r="C2968" s="137"/>
      <c r="D2968" s="137"/>
      <c r="E2968" s="137"/>
      <c r="F2968" s="137"/>
      <c r="G2968" s="137"/>
      <c r="H2968" s="137"/>
      <c r="I2968" s="137"/>
      <c r="J2968" s="137"/>
      <c r="K2968" s="137"/>
      <c r="L2968" s="137"/>
      <c r="M2968" s="137"/>
      <c r="N2968" s="137"/>
      <c r="O2968" s="137"/>
      <c r="P2968" s="137"/>
      <c r="Q2968" s="137"/>
      <c r="R2968" s="137"/>
      <c r="S2968" s="137"/>
      <c r="T2968" s="137"/>
      <c r="U2968" s="137"/>
      <c r="V2968" s="137"/>
      <c r="W2968" s="137"/>
      <c r="X2968" s="137"/>
      <c r="Y2968" s="137"/>
      <c r="Z2968" s="137"/>
      <c r="AA2968" s="137"/>
      <c r="AB2968" s="137"/>
    </row>
    <row r="2969" s="139" customFormat="1" spans="1:28">
      <c r="A2969" s="137"/>
      <c r="B2969" s="137"/>
      <c r="C2969" s="137"/>
      <c r="D2969" s="137"/>
      <c r="E2969" s="137"/>
      <c r="F2969" s="137"/>
      <c r="G2969" s="137"/>
      <c r="H2969" s="137"/>
      <c r="I2969" s="137"/>
      <c r="J2969" s="137"/>
      <c r="K2969" s="137"/>
      <c r="L2969" s="137"/>
      <c r="M2969" s="137"/>
      <c r="N2969" s="137"/>
      <c r="O2969" s="137"/>
      <c r="P2969" s="137"/>
      <c r="Q2969" s="137"/>
      <c r="R2969" s="137"/>
      <c r="S2969" s="137"/>
      <c r="T2969" s="137"/>
      <c r="U2969" s="137"/>
      <c r="V2969" s="137"/>
      <c r="W2969" s="137"/>
      <c r="X2969" s="137"/>
      <c r="Y2969" s="137"/>
      <c r="Z2969" s="137"/>
      <c r="AA2969" s="137"/>
      <c r="AB2969" s="137"/>
    </row>
    <row r="2970" s="139" customFormat="1" spans="1:28">
      <c r="A2970" s="137"/>
      <c r="B2970" s="137"/>
      <c r="C2970" s="137"/>
      <c r="D2970" s="137"/>
      <c r="E2970" s="137"/>
      <c r="F2970" s="137"/>
      <c r="G2970" s="137"/>
      <c r="H2970" s="137"/>
      <c r="I2970" s="137"/>
      <c r="J2970" s="137"/>
      <c r="K2970" s="137"/>
      <c r="L2970" s="137"/>
      <c r="M2970" s="137"/>
      <c r="N2970" s="137"/>
      <c r="O2970" s="137"/>
      <c r="P2970" s="137"/>
      <c r="Q2970" s="137"/>
      <c r="R2970" s="137"/>
      <c r="S2970" s="137"/>
      <c r="T2970" s="137"/>
      <c r="U2970" s="137"/>
      <c r="V2970" s="137"/>
      <c r="W2970" s="137"/>
      <c r="X2970" s="137"/>
      <c r="Y2970" s="137"/>
      <c r="Z2970" s="137"/>
      <c r="AA2970" s="137"/>
      <c r="AB2970" s="137"/>
    </row>
    <row r="2971" s="139" customFormat="1" spans="1:28">
      <c r="A2971" s="137"/>
      <c r="B2971" s="137"/>
      <c r="C2971" s="137"/>
      <c r="D2971" s="137"/>
      <c r="E2971" s="137"/>
      <c r="F2971" s="137"/>
      <c r="G2971" s="137"/>
      <c r="H2971" s="137"/>
      <c r="I2971" s="137"/>
      <c r="J2971" s="137"/>
      <c r="K2971" s="137"/>
      <c r="L2971" s="137"/>
      <c r="M2971" s="137"/>
      <c r="N2971" s="137"/>
      <c r="O2971" s="137"/>
      <c r="P2971" s="137"/>
      <c r="Q2971" s="137"/>
      <c r="R2971" s="137"/>
      <c r="S2971" s="137"/>
      <c r="T2971" s="137"/>
      <c r="U2971" s="137"/>
      <c r="V2971" s="137"/>
      <c r="W2971" s="137"/>
      <c r="X2971" s="137"/>
      <c r="Y2971" s="137"/>
      <c r="Z2971" s="137"/>
      <c r="AA2971" s="137"/>
      <c r="AB2971" s="137"/>
    </row>
    <row r="2972" s="139" customFormat="1" spans="1:28">
      <c r="A2972" s="137"/>
      <c r="B2972" s="137"/>
      <c r="C2972" s="137"/>
      <c r="D2972" s="137"/>
      <c r="E2972" s="137"/>
      <c r="F2972" s="137"/>
      <c r="G2972" s="137"/>
      <c r="H2972" s="137"/>
      <c r="I2972" s="137"/>
      <c r="J2972" s="137"/>
      <c r="K2972" s="137"/>
      <c r="L2972" s="137"/>
      <c r="M2972" s="137"/>
      <c r="N2972" s="137"/>
      <c r="O2972" s="137"/>
      <c r="P2972" s="137"/>
      <c r="Q2972" s="137"/>
      <c r="R2972" s="137"/>
      <c r="S2972" s="137"/>
      <c r="T2972" s="137"/>
      <c r="U2972" s="137"/>
      <c r="V2972" s="137"/>
      <c r="W2972" s="137"/>
      <c r="X2972" s="137"/>
      <c r="Y2972" s="137"/>
      <c r="Z2972" s="137"/>
      <c r="AA2972" s="137"/>
      <c r="AB2972" s="137"/>
    </row>
    <row r="2973" s="139" customFormat="1" spans="1:28">
      <c r="A2973" s="137"/>
      <c r="B2973" s="137"/>
      <c r="C2973" s="137"/>
      <c r="D2973" s="137"/>
      <c r="E2973" s="137"/>
      <c r="F2973" s="137"/>
      <c r="G2973" s="137"/>
      <c r="H2973" s="137"/>
      <c r="I2973" s="137"/>
      <c r="J2973" s="137"/>
      <c r="K2973" s="137"/>
      <c r="L2973" s="137"/>
      <c r="M2973" s="137"/>
      <c r="N2973" s="137"/>
      <c r="O2973" s="137"/>
      <c r="P2973" s="137"/>
      <c r="Q2973" s="137"/>
      <c r="R2973" s="137"/>
      <c r="S2973" s="137"/>
      <c r="T2973" s="137"/>
      <c r="U2973" s="137"/>
      <c r="V2973" s="137"/>
      <c r="W2973" s="137"/>
      <c r="X2973" s="137"/>
      <c r="Y2973" s="137"/>
      <c r="Z2973" s="137"/>
      <c r="AA2973" s="137"/>
      <c r="AB2973" s="137"/>
    </row>
    <row r="2974" s="139" customFormat="1" spans="1:28">
      <c r="A2974" s="137"/>
      <c r="B2974" s="137"/>
      <c r="C2974" s="137"/>
      <c r="D2974" s="137"/>
      <c r="E2974" s="137"/>
      <c r="F2974" s="137"/>
      <c r="G2974" s="137"/>
      <c r="H2974" s="137"/>
      <c r="I2974" s="137"/>
      <c r="J2974" s="137"/>
      <c r="K2974" s="137"/>
      <c r="L2974" s="137"/>
      <c r="M2974" s="137"/>
      <c r="N2974" s="137"/>
      <c r="O2974" s="137"/>
      <c r="P2974" s="137"/>
      <c r="Q2974" s="137"/>
      <c r="R2974" s="137"/>
      <c r="S2974" s="137"/>
      <c r="T2974" s="137"/>
      <c r="U2974" s="137"/>
      <c r="V2974" s="137"/>
      <c r="W2974" s="137"/>
      <c r="X2974" s="137"/>
      <c r="Y2974" s="137"/>
      <c r="Z2974" s="137"/>
      <c r="AA2974" s="137"/>
      <c r="AB2974" s="137"/>
    </row>
    <row r="2975" s="139" customFormat="1" spans="1:28">
      <c r="A2975" s="137"/>
      <c r="B2975" s="137"/>
      <c r="C2975" s="137"/>
      <c r="D2975" s="137"/>
      <c r="E2975" s="137"/>
      <c r="F2975" s="137"/>
      <c r="G2975" s="137"/>
      <c r="H2975" s="137"/>
      <c r="I2975" s="137"/>
      <c r="J2975" s="137"/>
      <c r="K2975" s="137"/>
      <c r="L2975" s="137"/>
      <c r="M2975" s="137"/>
      <c r="N2975" s="137"/>
      <c r="O2975" s="137"/>
      <c r="P2975" s="137"/>
      <c r="Q2975" s="137"/>
      <c r="R2975" s="137"/>
      <c r="S2975" s="137"/>
      <c r="T2975" s="137"/>
      <c r="U2975" s="137"/>
      <c r="V2975" s="137"/>
      <c r="W2975" s="137"/>
      <c r="X2975" s="137"/>
      <c r="Y2975" s="137"/>
      <c r="Z2975" s="137"/>
      <c r="AA2975" s="137"/>
      <c r="AB2975" s="137"/>
    </row>
    <row r="2976" s="139" customFormat="1" spans="1:28">
      <c r="A2976" s="137"/>
      <c r="B2976" s="137"/>
      <c r="C2976" s="137"/>
      <c r="D2976" s="137"/>
      <c r="E2976" s="137"/>
      <c r="F2976" s="137"/>
      <c r="G2976" s="137"/>
      <c r="H2976" s="137"/>
      <c r="I2976" s="137"/>
      <c r="J2976" s="137"/>
      <c r="K2976" s="137"/>
      <c r="L2976" s="137"/>
      <c r="M2976" s="137"/>
      <c r="N2976" s="137"/>
      <c r="O2976" s="137"/>
      <c r="P2976" s="137"/>
      <c r="Q2976" s="137"/>
      <c r="R2976" s="137"/>
      <c r="S2976" s="137"/>
      <c r="T2976" s="137"/>
      <c r="U2976" s="137"/>
      <c r="V2976" s="137"/>
      <c r="W2976" s="137"/>
      <c r="X2976" s="137"/>
      <c r="Y2976" s="137"/>
      <c r="Z2976" s="137"/>
      <c r="AA2976" s="137"/>
      <c r="AB2976" s="137"/>
    </row>
    <row r="2977" s="139" customFormat="1" spans="1:28">
      <c r="A2977" s="137"/>
      <c r="B2977" s="137"/>
      <c r="C2977" s="137"/>
      <c r="D2977" s="137"/>
      <c r="E2977" s="137"/>
      <c r="F2977" s="137"/>
      <c r="G2977" s="137"/>
      <c r="H2977" s="137"/>
      <c r="I2977" s="137"/>
      <c r="J2977" s="137"/>
      <c r="K2977" s="137"/>
      <c r="L2977" s="137"/>
      <c r="M2977" s="137"/>
      <c r="N2977" s="137"/>
      <c r="O2977" s="137"/>
      <c r="P2977" s="137"/>
      <c r="Q2977" s="137"/>
      <c r="R2977" s="137"/>
      <c r="S2977" s="137"/>
      <c r="T2977" s="137"/>
      <c r="U2977" s="137"/>
      <c r="V2977" s="137"/>
      <c r="W2977" s="137"/>
      <c r="X2977" s="137"/>
      <c r="Y2977" s="137"/>
      <c r="Z2977" s="137"/>
      <c r="AA2977" s="137"/>
      <c r="AB2977" s="137"/>
    </row>
    <row r="2978" s="139" customFormat="1" spans="1:28">
      <c r="A2978" s="137"/>
      <c r="B2978" s="137"/>
      <c r="C2978" s="137"/>
      <c r="D2978" s="137"/>
      <c r="E2978" s="137"/>
      <c r="F2978" s="137"/>
      <c r="G2978" s="137"/>
      <c r="H2978" s="137"/>
      <c r="I2978" s="137"/>
      <c r="J2978" s="137"/>
      <c r="K2978" s="137"/>
      <c r="L2978" s="137"/>
      <c r="M2978" s="137"/>
      <c r="N2978" s="137"/>
      <c r="O2978" s="137"/>
      <c r="P2978" s="137"/>
      <c r="Q2978" s="137"/>
      <c r="R2978" s="137"/>
      <c r="S2978" s="137"/>
      <c r="T2978" s="137"/>
      <c r="U2978" s="137"/>
      <c r="V2978" s="137"/>
      <c r="W2978" s="137"/>
      <c r="X2978" s="137"/>
      <c r="Y2978" s="137"/>
      <c r="Z2978" s="137"/>
      <c r="AA2978" s="137"/>
      <c r="AB2978" s="137"/>
    </row>
    <row r="2979" s="139" customFormat="1" spans="1:28">
      <c r="A2979" s="137"/>
      <c r="B2979" s="137"/>
      <c r="C2979" s="137"/>
      <c r="D2979" s="137"/>
      <c r="E2979" s="137"/>
      <c r="F2979" s="137"/>
      <c r="G2979" s="137"/>
      <c r="H2979" s="137"/>
      <c r="I2979" s="137"/>
      <c r="J2979" s="137"/>
      <c r="K2979" s="137"/>
      <c r="L2979" s="137"/>
      <c r="M2979" s="137"/>
      <c r="N2979" s="137"/>
      <c r="O2979" s="137"/>
      <c r="P2979" s="137"/>
      <c r="Q2979" s="137"/>
      <c r="R2979" s="137"/>
      <c r="S2979" s="137"/>
      <c r="T2979" s="137"/>
      <c r="U2979" s="137"/>
      <c r="V2979" s="137"/>
      <c r="W2979" s="137"/>
      <c r="X2979" s="137"/>
      <c r="Y2979" s="137"/>
      <c r="Z2979" s="137"/>
      <c r="AA2979" s="137"/>
      <c r="AB2979" s="137"/>
    </row>
    <row r="2980" s="139" customFormat="1" spans="1:28">
      <c r="A2980" s="137"/>
      <c r="B2980" s="137"/>
      <c r="C2980" s="137"/>
      <c r="D2980" s="137"/>
      <c r="E2980" s="137"/>
      <c r="F2980" s="137"/>
      <c r="G2980" s="137"/>
      <c r="H2980" s="137"/>
      <c r="I2980" s="137"/>
      <c r="J2980" s="137"/>
      <c r="K2980" s="137"/>
      <c r="L2980" s="137"/>
      <c r="M2980" s="137"/>
      <c r="N2980" s="137"/>
      <c r="O2980" s="137"/>
      <c r="P2980" s="137"/>
      <c r="Q2980" s="137"/>
      <c r="R2980" s="137"/>
      <c r="S2980" s="137"/>
      <c r="T2980" s="137"/>
      <c r="U2980" s="137"/>
      <c r="V2980" s="137"/>
      <c r="W2980" s="137"/>
      <c r="X2980" s="137"/>
      <c r="Y2980" s="137"/>
      <c r="Z2980" s="137"/>
      <c r="AA2980" s="137"/>
      <c r="AB2980" s="137"/>
    </row>
    <row r="2981" s="139" customFormat="1" spans="1:28">
      <c r="A2981" s="137"/>
      <c r="B2981" s="137"/>
      <c r="C2981" s="137"/>
      <c r="D2981" s="137"/>
      <c r="E2981" s="137"/>
      <c r="F2981" s="137"/>
      <c r="G2981" s="137"/>
      <c r="H2981" s="137"/>
      <c r="I2981" s="137"/>
      <c r="J2981" s="137"/>
      <c r="K2981" s="137"/>
      <c r="L2981" s="137"/>
      <c r="M2981" s="137"/>
      <c r="N2981" s="137"/>
      <c r="O2981" s="137"/>
      <c r="P2981" s="137"/>
      <c r="Q2981" s="137"/>
      <c r="R2981" s="137"/>
      <c r="S2981" s="137"/>
      <c r="T2981" s="137"/>
      <c r="U2981" s="137"/>
      <c r="V2981" s="137"/>
      <c r="W2981" s="137"/>
      <c r="X2981" s="137"/>
      <c r="Y2981" s="137"/>
      <c r="Z2981" s="137"/>
      <c r="AA2981" s="137"/>
      <c r="AB2981" s="137"/>
    </row>
    <row r="2982" s="139" customFormat="1" spans="1:28">
      <c r="A2982" s="137"/>
      <c r="B2982" s="137"/>
      <c r="C2982" s="137"/>
      <c r="D2982" s="137"/>
      <c r="E2982" s="137"/>
      <c r="F2982" s="137"/>
      <c r="G2982" s="137"/>
      <c r="H2982" s="137"/>
      <c r="I2982" s="137"/>
      <c r="J2982" s="137"/>
      <c r="K2982" s="137"/>
      <c r="L2982" s="137"/>
      <c r="M2982" s="137"/>
      <c r="N2982" s="137"/>
      <c r="O2982" s="137"/>
      <c r="P2982" s="137"/>
      <c r="Q2982" s="137"/>
      <c r="R2982" s="137"/>
      <c r="S2982" s="137"/>
      <c r="T2982" s="137"/>
      <c r="U2982" s="137"/>
      <c r="V2982" s="137"/>
      <c r="W2982" s="137"/>
      <c r="X2982" s="137"/>
      <c r="Y2982" s="137"/>
      <c r="Z2982" s="137"/>
      <c r="AA2982" s="137"/>
      <c r="AB2982" s="137"/>
    </row>
    <row r="2983" s="139" customFormat="1" spans="1:28">
      <c r="A2983" s="137"/>
      <c r="B2983" s="137"/>
      <c r="C2983" s="137"/>
      <c r="D2983" s="137"/>
      <c r="E2983" s="137"/>
      <c r="F2983" s="137"/>
      <c r="G2983" s="137"/>
      <c r="H2983" s="137"/>
      <c r="I2983" s="137"/>
      <c r="J2983" s="137"/>
      <c r="K2983" s="137"/>
      <c r="L2983" s="137"/>
      <c r="M2983" s="137"/>
      <c r="N2983" s="137"/>
      <c r="O2983" s="137"/>
      <c r="P2983" s="137"/>
      <c r="Q2983" s="137"/>
      <c r="R2983" s="137"/>
      <c r="S2983" s="137"/>
      <c r="T2983" s="137"/>
      <c r="U2983" s="137"/>
      <c r="V2983" s="137"/>
      <c r="W2983" s="137"/>
      <c r="X2983" s="137"/>
      <c r="Y2983" s="137"/>
      <c r="Z2983" s="137"/>
      <c r="AA2983" s="137"/>
      <c r="AB2983" s="137"/>
    </row>
    <row r="2984" s="139" customFormat="1" spans="1:28">
      <c r="A2984" s="137"/>
      <c r="B2984" s="137"/>
      <c r="C2984" s="137"/>
      <c r="D2984" s="137"/>
      <c r="E2984" s="137"/>
      <c r="F2984" s="137"/>
      <c r="G2984" s="137"/>
      <c r="H2984" s="137"/>
      <c r="I2984" s="137"/>
      <c r="J2984" s="137"/>
      <c r="K2984" s="137"/>
      <c r="L2984" s="137"/>
      <c r="M2984" s="137"/>
      <c r="N2984" s="137"/>
      <c r="O2984" s="137"/>
      <c r="P2984" s="137"/>
      <c r="Q2984" s="137"/>
      <c r="R2984" s="137"/>
      <c r="S2984" s="137"/>
      <c r="T2984" s="137"/>
      <c r="U2984" s="137"/>
      <c r="V2984" s="137"/>
      <c r="W2984" s="137"/>
      <c r="X2984" s="137"/>
      <c r="Y2984" s="137"/>
      <c r="Z2984" s="137"/>
      <c r="AA2984" s="137"/>
      <c r="AB2984" s="137"/>
    </row>
    <row r="2985" s="139" customFormat="1" spans="1:28">
      <c r="A2985" s="137"/>
      <c r="B2985" s="137"/>
      <c r="C2985" s="137"/>
      <c r="D2985" s="137"/>
      <c r="E2985" s="137"/>
      <c r="F2985" s="137"/>
      <c r="G2985" s="137"/>
      <c r="H2985" s="137"/>
      <c r="I2985" s="137"/>
      <c r="J2985" s="137"/>
      <c r="K2985" s="137"/>
      <c r="L2985" s="137"/>
      <c r="M2985" s="137"/>
      <c r="N2985" s="137"/>
      <c r="O2985" s="137"/>
      <c r="P2985" s="137"/>
      <c r="Q2985" s="137"/>
      <c r="R2985" s="137"/>
      <c r="S2985" s="137"/>
      <c r="T2985" s="137"/>
      <c r="U2985" s="137"/>
      <c r="V2985" s="137"/>
      <c r="W2985" s="137"/>
      <c r="X2985" s="137"/>
      <c r="Y2985" s="137"/>
      <c r="Z2985" s="137"/>
      <c r="AA2985" s="137"/>
      <c r="AB2985" s="137"/>
    </row>
    <row r="2986" s="139" customFormat="1" spans="1:28">
      <c r="A2986" s="137"/>
      <c r="B2986" s="137"/>
      <c r="C2986" s="137"/>
      <c r="D2986" s="137"/>
      <c r="E2986" s="137"/>
      <c r="F2986" s="137"/>
      <c r="G2986" s="137"/>
      <c r="H2986" s="137"/>
      <c r="I2986" s="137"/>
      <c r="J2986" s="137"/>
      <c r="K2986" s="137"/>
      <c r="L2986" s="137"/>
      <c r="M2986" s="137"/>
      <c r="N2986" s="137"/>
      <c r="O2986" s="137"/>
      <c r="P2986" s="137"/>
      <c r="Q2986" s="137"/>
      <c r="R2986" s="137"/>
      <c r="S2986" s="137"/>
      <c r="T2986" s="137"/>
      <c r="U2986" s="137"/>
      <c r="V2986" s="137"/>
      <c r="W2986" s="137"/>
      <c r="X2986" s="137"/>
      <c r="Y2986" s="137"/>
      <c r="Z2986" s="137"/>
      <c r="AA2986" s="137"/>
      <c r="AB2986" s="137"/>
    </row>
    <row r="2987" s="139" customFormat="1" spans="1:28">
      <c r="A2987" s="137"/>
      <c r="B2987" s="137"/>
      <c r="C2987" s="137"/>
      <c r="D2987" s="137"/>
      <c r="E2987" s="137"/>
      <c r="F2987" s="137"/>
      <c r="G2987" s="137"/>
      <c r="H2987" s="137"/>
      <c r="I2987" s="137"/>
      <c r="J2987" s="137"/>
      <c r="K2987" s="137"/>
      <c r="L2987" s="137"/>
      <c r="M2987" s="137"/>
      <c r="N2987" s="137"/>
      <c r="O2987" s="137"/>
      <c r="P2987" s="137"/>
      <c r="Q2987" s="137"/>
      <c r="R2987" s="137"/>
      <c r="S2987" s="137"/>
      <c r="T2987" s="137"/>
      <c r="U2987" s="137"/>
      <c r="V2987" s="137"/>
      <c r="W2987" s="137"/>
      <c r="X2987" s="137"/>
      <c r="Y2987" s="137"/>
      <c r="Z2987" s="137"/>
      <c r="AA2987" s="137"/>
      <c r="AB2987" s="137"/>
    </row>
    <row r="2988" s="139" customFormat="1" spans="1:28">
      <c r="A2988" s="137"/>
      <c r="B2988" s="137"/>
      <c r="C2988" s="137"/>
      <c r="D2988" s="137"/>
      <c r="E2988" s="137"/>
      <c r="F2988" s="137"/>
      <c r="G2988" s="137"/>
      <c r="H2988" s="137"/>
      <c r="I2988" s="137"/>
      <c r="J2988" s="137"/>
      <c r="K2988" s="137"/>
      <c r="L2988" s="137"/>
      <c r="M2988" s="137"/>
      <c r="N2988" s="137"/>
      <c r="O2988" s="137"/>
      <c r="P2988" s="137"/>
      <c r="Q2988" s="137"/>
      <c r="R2988" s="137"/>
      <c r="S2988" s="137"/>
      <c r="T2988" s="137"/>
      <c r="U2988" s="137"/>
      <c r="V2988" s="137"/>
      <c r="W2988" s="137"/>
      <c r="X2988" s="137"/>
      <c r="Y2988" s="137"/>
      <c r="Z2988" s="137"/>
      <c r="AA2988" s="137"/>
      <c r="AB2988" s="137"/>
    </row>
    <row r="2989" s="139" customFormat="1" spans="1:28">
      <c r="A2989" s="137"/>
      <c r="B2989" s="137"/>
      <c r="C2989" s="137"/>
      <c r="D2989" s="137"/>
      <c r="E2989" s="137"/>
      <c r="F2989" s="137"/>
      <c r="G2989" s="137"/>
      <c r="H2989" s="137"/>
      <c r="I2989" s="137"/>
      <c r="J2989" s="137"/>
      <c r="K2989" s="137"/>
      <c r="L2989" s="137"/>
      <c r="M2989" s="137"/>
      <c r="N2989" s="137"/>
      <c r="O2989" s="137"/>
      <c r="P2989" s="137"/>
      <c r="Q2989" s="137"/>
      <c r="R2989" s="137"/>
      <c r="S2989" s="137"/>
      <c r="T2989" s="137"/>
      <c r="U2989" s="137"/>
      <c r="V2989" s="137"/>
      <c r="W2989" s="137"/>
      <c r="X2989" s="137"/>
      <c r="Y2989" s="137"/>
      <c r="Z2989" s="137"/>
      <c r="AA2989" s="137"/>
      <c r="AB2989" s="137"/>
    </row>
    <row r="2990" s="139" customFormat="1" spans="1:28">
      <c r="A2990" s="137"/>
      <c r="B2990" s="137"/>
      <c r="C2990" s="137"/>
      <c r="D2990" s="137"/>
      <c r="E2990" s="137"/>
      <c r="F2990" s="137"/>
      <c r="G2990" s="137"/>
      <c r="H2990" s="137"/>
      <c r="I2990" s="137"/>
      <c r="J2990" s="137"/>
      <c r="K2990" s="137"/>
      <c r="L2990" s="137"/>
      <c r="M2990" s="137"/>
      <c r="N2990" s="137"/>
      <c r="O2990" s="137"/>
      <c r="P2990" s="137"/>
      <c r="Q2990" s="137"/>
      <c r="R2990" s="137"/>
      <c r="S2990" s="137"/>
      <c r="T2990" s="137"/>
      <c r="U2990" s="137"/>
      <c r="V2990" s="137"/>
      <c r="W2990" s="137"/>
      <c r="X2990" s="137"/>
      <c r="Y2990" s="137"/>
      <c r="Z2990" s="137"/>
      <c r="AA2990" s="137"/>
      <c r="AB2990" s="137"/>
    </row>
    <row r="2991" s="139" customFormat="1" spans="1:28">
      <c r="A2991" s="137"/>
      <c r="B2991" s="137"/>
      <c r="C2991" s="137"/>
      <c r="D2991" s="137"/>
      <c r="E2991" s="137"/>
      <c r="F2991" s="137"/>
      <c r="G2991" s="137"/>
      <c r="H2991" s="137"/>
      <c r="I2991" s="137"/>
      <c r="J2991" s="137"/>
      <c r="K2991" s="137"/>
      <c r="L2991" s="137"/>
      <c r="M2991" s="137"/>
      <c r="N2991" s="137"/>
      <c r="O2991" s="137"/>
      <c r="P2991" s="137"/>
      <c r="Q2991" s="137"/>
      <c r="R2991" s="137"/>
      <c r="S2991" s="137"/>
      <c r="T2991" s="137"/>
      <c r="U2991" s="137"/>
      <c r="V2991" s="137"/>
      <c r="W2991" s="137"/>
      <c r="X2991" s="137"/>
      <c r="Y2991" s="137"/>
      <c r="Z2991" s="137"/>
      <c r="AA2991" s="137"/>
      <c r="AB2991" s="137"/>
    </row>
    <row r="2992" s="139" customFormat="1" spans="1:28">
      <c r="A2992" s="137"/>
      <c r="B2992" s="137"/>
      <c r="C2992" s="137"/>
      <c r="D2992" s="137"/>
      <c r="E2992" s="137"/>
      <c r="F2992" s="137"/>
      <c r="G2992" s="137"/>
      <c r="H2992" s="137"/>
      <c r="I2992" s="137"/>
      <c r="J2992" s="137"/>
      <c r="K2992" s="137"/>
      <c r="L2992" s="137"/>
      <c r="M2992" s="137"/>
      <c r="N2992" s="137"/>
      <c r="O2992" s="137"/>
      <c r="P2992" s="137"/>
      <c r="Q2992" s="137"/>
      <c r="R2992" s="137"/>
      <c r="S2992" s="137"/>
      <c r="T2992" s="137"/>
      <c r="U2992" s="137"/>
      <c r="V2992" s="137"/>
      <c r="W2992" s="137"/>
      <c r="X2992" s="137"/>
      <c r="Y2992" s="137"/>
      <c r="Z2992" s="137"/>
      <c r="AA2992" s="137"/>
      <c r="AB2992" s="137"/>
    </row>
    <row r="2993" s="139" customFormat="1" spans="1:28">
      <c r="A2993" s="137"/>
      <c r="B2993" s="137"/>
      <c r="C2993" s="137"/>
      <c r="D2993" s="137"/>
      <c r="E2993" s="137"/>
      <c r="F2993" s="137"/>
      <c r="G2993" s="137"/>
      <c r="H2993" s="137"/>
      <c r="I2993" s="137"/>
      <c r="J2993" s="137"/>
      <c r="K2993" s="137"/>
      <c r="L2993" s="137"/>
      <c r="M2993" s="137"/>
      <c r="N2993" s="137"/>
      <c r="O2993" s="137"/>
      <c r="P2993" s="137"/>
      <c r="Q2993" s="137"/>
      <c r="R2993" s="137"/>
      <c r="S2993" s="137"/>
      <c r="T2993" s="137"/>
      <c r="U2993" s="137"/>
      <c r="V2993" s="137"/>
      <c r="W2993" s="137"/>
      <c r="X2993" s="137"/>
      <c r="Y2993" s="137"/>
      <c r="Z2993" s="137"/>
      <c r="AA2993" s="137"/>
      <c r="AB2993" s="137"/>
    </row>
    <row r="2994" s="139" customFormat="1" spans="1:28">
      <c r="A2994" s="137"/>
      <c r="B2994" s="137"/>
      <c r="C2994" s="137"/>
      <c r="D2994" s="137"/>
      <c r="E2994" s="137"/>
      <c r="F2994" s="137"/>
      <c r="G2994" s="137"/>
      <c r="H2994" s="137"/>
      <c r="I2994" s="137"/>
      <c r="J2994" s="137"/>
      <c r="K2994" s="137"/>
      <c r="L2994" s="137"/>
      <c r="M2994" s="137"/>
      <c r="N2994" s="137"/>
      <c r="O2994" s="137"/>
      <c r="P2994" s="137"/>
      <c r="Q2994" s="137"/>
      <c r="R2994" s="137"/>
      <c r="S2994" s="137"/>
      <c r="T2994" s="137"/>
      <c r="U2994" s="137"/>
      <c r="V2994" s="137"/>
      <c r="W2994" s="137"/>
      <c r="X2994" s="137"/>
      <c r="Y2994" s="137"/>
      <c r="Z2994" s="137"/>
      <c r="AA2994" s="137"/>
      <c r="AB2994" s="137"/>
    </row>
    <row r="2995" s="139" customFormat="1" spans="1:28">
      <c r="A2995" s="137"/>
      <c r="B2995" s="137"/>
      <c r="C2995" s="137"/>
      <c r="D2995" s="137"/>
      <c r="E2995" s="137"/>
      <c r="F2995" s="137"/>
      <c r="G2995" s="137"/>
      <c r="H2995" s="137"/>
      <c r="I2995" s="137"/>
      <c r="J2995" s="137"/>
      <c r="K2995" s="137"/>
      <c r="L2995" s="137"/>
      <c r="M2995" s="137"/>
      <c r="N2995" s="137"/>
      <c r="O2995" s="137"/>
      <c r="P2995" s="137"/>
      <c r="Q2995" s="137"/>
      <c r="R2995" s="137"/>
      <c r="S2995" s="137"/>
      <c r="T2995" s="137"/>
      <c r="U2995" s="137"/>
      <c r="V2995" s="137"/>
      <c r="W2995" s="137"/>
      <c r="X2995" s="137"/>
      <c r="Y2995" s="137"/>
      <c r="Z2995" s="137"/>
      <c r="AA2995" s="137"/>
      <c r="AB2995" s="137"/>
    </row>
    <row r="2996" s="139" customFormat="1" spans="1:28">
      <c r="A2996" s="137"/>
      <c r="B2996" s="137"/>
      <c r="C2996" s="137"/>
      <c r="D2996" s="137"/>
      <c r="E2996" s="137"/>
      <c r="F2996" s="137"/>
      <c r="G2996" s="137"/>
      <c r="H2996" s="137"/>
      <c r="I2996" s="137"/>
      <c r="J2996" s="137"/>
      <c r="K2996" s="137"/>
      <c r="L2996" s="137"/>
      <c r="M2996" s="137"/>
      <c r="N2996" s="137"/>
      <c r="O2996" s="137"/>
      <c r="P2996" s="137"/>
      <c r="Q2996" s="137"/>
      <c r="R2996" s="137"/>
      <c r="S2996" s="137"/>
      <c r="T2996" s="137"/>
      <c r="U2996" s="137"/>
      <c r="V2996" s="137"/>
      <c r="W2996" s="137"/>
      <c r="X2996" s="137"/>
      <c r="Y2996" s="137"/>
      <c r="Z2996" s="137"/>
      <c r="AA2996" s="137"/>
      <c r="AB2996" s="137"/>
    </row>
    <row r="2997" s="139" customFormat="1" spans="1:28">
      <c r="A2997" s="137"/>
      <c r="B2997" s="137"/>
      <c r="C2997" s="137"/>
      <c r="D2997" s="137"/>
      <c r="E2997" s="137"/>
      <c r="F2997" s="137"/>
      <c r="G2997" s="137"/>
      <c r="H2997" s="137"/>
      <c r="I2997" s="137"/>
      <c r="J2997" s="137"/>
      <c r="K2997" s="137"/>
      <c r="L2997" s="137"/>
      <c r="M2997" s="137"/>
      <c r="N2997" s="137"/>
      <c r="O2997" s="137"/>
      <c r="P2997" s="137"/>
      <c r="Q2997" s="137"/>
      <c r="R2997" s="137"/>
      <c r="S2997" s="137"/>
      <c r="T2997" s="137"/>
      <c r="U2997" s="137"/>
      <c r="V2997" s="137"/>
      <c r="W2997" s="137"/>
      <c r="X2997" s="137"/>
      <c r="Y2997" s="137"/>
      <c r="Z2997" s="137"/>
      <c r="AA2997" s="137"/>
      <c r="AB2997" s="137"/>
    </row>
    <row r="2998" s="139" customFormat="1" spans="1:28">
      <c r="A2998" s="137"/>
      <c r="B2998" s="137"/>
      <c r="C2998" s="137"/>
      <c r="D2998" s="137"/>
      <c r="E2998" s="137"/>
      <c r="F2998" s="137"/>
      <c r="G2998" s="137"/>
      <c r="H2998" s="137"/>
      <c r="I2998" s="137"/>
      <c r="J2998" s="137"/>
      <c r="K2998" s="137"/>
      <c r="L2998" s="137"/>
      <c r="M2998" s="137"/>
      <c r="N2998" s="137"/>
      <c r="O2998" s="137"/>
      <c r="P2998" s="137"/>
      <c r="Q2998" s="137"/>
      <c r="R2998" s="137"/>
      <c r="S2998" s="137"/>
      <c r="T2998" s="137"/>
      <c r="U2998" s="137"/>
      <c r="V2998" s="137"/>
      <c r="W2998" s="137"/>
      <c r="X2998" s="137"/>
      <c r="Y2998" s="137"/>
      <c r="Z2998" s="137"/>
      <c r="AA2998" s="137"/>
      <c r="AB2998" s="137"/>
    </row>
    <row r="2999" s="139" customFormat="1" spans="1:28">
      <c r="A2999" s="137"/>
      <c r="B2999" s="137"/>
      <c r="C2999" s="137"/>
      <c r="D2999" s="137"/>
      <c r="E2999" s="137"/>
      <c r="F2999" s="137"/>
      <c r="G2999" s="137"/>
      <c r="H2999" s="137"/>
      <c r="I2999" s="137"/>
      <c r="J2999" s="137"/>
      <c r="K2999" s="137"/>
      <c r="L2999" s="137"/>
      <c r="M2999" s="137"/>
      <c r="N2999" s="137"/>
      <c r="O2999" s="137"/>
      <c r="P2999" s="137"/>
      <c r="Q2999" s="137"/>
      <c r="R2999" s="137"/>
      <c r="S2999" s="137"/>
      <c r="T2999" s="137"/>
      <c r="U2999" s="137"/>
      <c r="V2999" s="137"/>
      <c r="W2999" s="137"/>
      <c r="X2999" s="137"/>
      <c r="Y2999" s="137"/>
      <c r="Z2999" s="137"/>
      <c r="AA2999" s="137"/>
      <c r="AB2999" s="137"/>
    </row>
    <row r="3000" s="139" customFormat="1" spans="1:28">
      <c r="A3000" s="137"/>
      <c r="B3000" s="137"/>
      <c r="C3000" s="137"/>
      <c r="D3000" s="137"/>
      <c r="E3000" s="137"/>
      <c r="F3000" s="137"/>
      <c r="G3000" s="137"/>
      <c r="H3000" s="137"/>
      <c r="I3000" s="137"/>
      <c r="J3000" s="137"/>
      <c r="K3000" s="137"/>
      <c r="L3000" s="137"/>
      <c r="M3000" s="137"/>
      <c r="N3000" s="137"/>
      <c r="O3000" s="137"/>
      <c r="P3000" s="137"/>
      <c r="Q3000" s="137"/>
      <c r="R3000" s="137"/>
      <c r="S3000" s="137"/>
      <c r="T3000" s="137"/>
      <c r="U3000" s="137"/>
      <c r="V3000" s="137"/>
      <c r="W3000" s="137"/>
      <c r="X3000" s="137"/>
      <c r="Y3000" s="137"/>
      <c r="Z3000" s="137"/>
      <c r="AA3000" s="137"/>
      <c r="AB3000" s="137"/>
    </row>
    <row r="3001" s="139" customFormat="1" spans="1:28">
      <c r="A3001" s="137"/>
      <c r="B3001" s="137"/>
      <c r="C3001" s="137"/>
      <c r="D3001" s="137"/>
      <c r="E3001" s="137"/>
      <c r="F3001" s="137"/>
      <c r="G3001" s="137"/>
      <c r="H3001" s="137"/>
      <c r="I3001" s="137"/>
      <c r="J3001" s="137"/>
      <c r="K3001" s="137"/>
      <c r="L3001" s="137"/>
      <c r="M3001" s="137"/>
      <c r="N3001" s="137"/>
      <c r="O3001" s="137"/>
      <c r="P3001" s="137"/>
      <c r="Q3001" s="137"/>
      <c r="R3001" s="137"/>
      <c r="S3001" s="137"/>
      <c r="T3001" s="137"/>
      <c r="U3001" s="137"/>
      <c r="V3001" s="137"/>
      <c r="W3001" s="137"/>
      <c r="X3001" s="137"/>
      <c r="Y3001" s="137"/>
      <c r="Z3001" s="137"/>
      <c r="AA3001" s="137"/>
      <c r="AB3001" s="137"/>
    </row>
    <row r="3002" s="139" customFormat="1" spans="1:28">
      <c r="A3002" s="137"/>
      <c r="B3002" s="137"/>
      <c r="C3002" s="137"/>
      <c r="D3002" s="137"/>
      <c r="E3002" s="137"/>
      <c r="F3002" s="137"/>
      <c r="G3002" s="137"/>
      <c r="H3002" s="137"/>
      <c r="I3002" s="137"/>
      <c r="J3002" s="137"/>
      <c r="K3002" s="137"/>
      <c r="L3002" s="137"/>
      <c r="M3002" s="137"/>
      <c r="N3002" s="137"/>
      <c r="O3002" s="137"/>
      <c r="P3002" s="137"/>
      <c r="Q3002" s="137"/>
      <c r="R3002" s="137"/>
      <c r="S3002" s="137"/>
      <c r="T3002" s="137"/>
      <c r="U3002" s="137"/>
      <c r="V3002" s="137"/>
      <c r="W3002" s="137"/>
      <c r="X3002" s="137"/>
      <c r="Y3002" s="137"/>
      <c r="Z3002" s="137"/>
      <c r="AA3002" s="137"/>
      <c r="AB3002" s="137"/>
    </row>
    <row r="3003" s="139" customFormat="1" spans="1:28">
      <c r="A3003" s="137"/>
      <c r="B3003" s="137"/>
      <c r="C3003" s="137"/>
      <c r="D3003" s="137"/>
      <c r="E3003" s="137"/>
      <c r="F3003" s="137"/>
      <c r="G3003" s="137"/>
      <c r="H3003" s="137"/>
      <c r="I3003" s="137"/>
      <c r="J3003" s="137"/>
      <c r="K3003" s="137"/>
      <c r="L3003" s="137"/>
      <c r="M3003" s="137"/>
      <c r="N3003" s="137"/>
      <c r="O3003" s="137"/>
      <c r="P3003" s="137"/>
      <c r="Q3003" s="137"/>
      <c r="R3003" s="137"/>
      <c r="S3003" s="137"/>
      <c r="T3003" s="137"/>
      <c r="U3003" s="137"/>
      <c r="V3003" s="137"/>
      <c r="W3003" s="137"/>
      <c r="X3003" s="137"/>
      <c r="Y3003" s="137"/>
      <c r="Z3003" s="137"/>
      <c r="AA3003" s="137"/>
      <c r="AB3003" s="137"/>
    </row>
    <row r="3004" s="139" customFormat="1" spans="1:28">
      <c r="A3004" s="137"/>
      <c r="B3004" s="137"/>
      <c r="C3004" s="137"/>
      <c r="D3004" s="137"/>
      <c r="E3004" s="137"/>
      <c r="F3004" s="137"/>
      <c r="G3004" s="137"/>
      <c r="H3004" s="137"/>
      <c r="I3004" s="137"/>
      <c r="J3004" s="137"/>
      <c r="K3004" s="137"/>
      <c r="L3004" s="137"/>
      <c r="M3004" s="137"/>
      <c r="N3004" s="137"/>
      <c r="O3004" s="137"/>
      <c r="P3004" s="137"/>
      <c r="Q3004" s="137"/>
      <c r="R3004" s="137"/>
      <c r="S3004" s="137"/>
      <c r="T3004" s="137"/>
      <c r="U3004" s="137"/>
      <c r="V3004" s="137"/>
      <c r="W3004" s="137"/>
      <c r="X3004" s="137"/>
      <c r="Y3004" s="137"/>
      <c r="Z3004" s="137"/>
      <c r="AA3004" s="137"/>
      <c r="AB3004" s="137"/>
    </row>
    <row r="3005" s="139" customFormat="1" spans="1:28">
      <c r="A3005" s="137"/>
      <c r="B3005" s="137"/>
      <c r="C3005" s="137"/>
      <c r="D3005" s="137"/>
      <c r="E3005" s="137"/>
      <c r="F3005" s="137"/>
      <c r="G3005" s="137"/>
      <c r="H3005" s="137"/>
      <c r="I3005" s="137"/>
      <c r="J3005" s="137"/>
      <c r="K3005" s="137"/>
      <c r="L3005" s="137"/>
      <c r="M3005" s="137"/>
      <c r="N3005" s="137"/>
      <c r="O3005" s="137"/>
      <c r="P3005" s="137"/>
      <c r="Q3005" s="137"/>
      <c r="R3005" s="137"/>
      <c r="S3005" s="137"/>
      <c r="T3005" s="137"/>
      <c r="U3005" s="137"/>
      <c r="V3005" s="137"/>
      <c r="W3005" s="137"/>
      <c r="X3005" s="137"/>
      <c r="Y3005" s="137"/>
      <c r="Z3005" s="137"/>
      <c r="AA3005" s="137"/>
      <c r="AB3005" s="137"/>
    </row>
    <row r="3006" s="139" customFormat="1" spans="1:28">
      <c r="A3006" s="137"/>
      <c r="B3006" s="137"/>
      <c r="C3006" s="137"/>
      <c r="D3006" s="137"/>
      <c r="E3006" s="137"/>
      <c r="F3006" s="137"/>
      <c r="G3006" s="137"/>
      <c r="H3006" s="137"/>
      <c r="I3006" s="137"/>
      <c r="J3006" s="137"/>
      <c r="K3006" s="137"/>
      <c r="L3006" s="137"/>
      <c r="M3006" s="137"/>
      <c r="N3006" s="137"/>
      <c r="O3006" s="137"/>
      <c r="P3006" s="137"/>
      <c r="Q3006" s="137"/>
      <c r="R3006" s="137"/>
      <c r="S3006" s="137"/>
      <c r="T3006" s="137"/>
      <c r="U3006" s="137"/>
      <c r="V3006" s="137"/>
      <c r="W3006" s="137"/>
      <c r="X3006" s="137"/>
      <c r="Y3006" s="137"/>
      <c r="Z3006" s="137"/>
      <c r="AA3006" s="137"/>
      <c r="AB3006" s="137"/>
    </row>
    <row r="3007" s="139" customFormat="1" spans="1:28">
      <c r="A3007" s="137"/>
      <c r="B3007" s="137"/>
      <c r="C3007" s="137"/>
      <c r="D3007" s="137"/>
      <c r="E3007" s="137"/>
      <c r="F3007" s="137"/>
      <c r="G3007" s="137"/>
      <c r="H3007" s="137"/>
      <c r="I3007" s="137"/>
      <c r="J3007" s="137"/>
      <c r="K3007" s="137"/>
      <c r="L3007" s="137"/>
      <c r="M3007" s="137"/>
      <c r="N3007" s="137"/>
      <c r="O3007" s="137"/>
      <c r="P3007" s="137"/>
      <c r="Q3007" s="137"/>
      <c r="R3007" s="137"/>
      <c r="S3007" s="137"/>
      <c r="T3007" s="137"/>
      <c r="U3007" s="137"/>
      <c r="V3007" s="137"/>
      <c r="W3007" s="137"/>
      <c r="X3007" s="137"/>
      <c r="Y3007" s="137"/>
      <c r="Z3007" s="137"/>
      <c r="AA3007" s="137"/>
      <c r="AB3007" s="137"/>
    </row>
    <row r="3008" s="139" customFormat="1" spans="1:28">
      <c r="A3008" s="137"/>
      <c r="B3008" s="137"/>
      <c r="C3008" s="137"/>
      <c r="D3008" s="137"/>
      <c r="E3008" s="137"/>
      <c r="F3008" s="137"/>
      <c r="G3008" s="137"/>
      <c r="H3008" s="137"/>
      <c r="I3008" s="137"/>
      <c r="J3008" s="137"/>
      <c r="K3008" s="137"/>
      <c r="L3008" s="137"/>
      <c r="M3008" s="137"/>
      <c r="N3008" s="137"/>
      <c r="O3008" s="137"/>
      <c r="P3008" s="137"/>
      <c r="Q3008" s="137"/>
      <c r="R3008" s="137"/>
      <c r="S3008" s="137"/>
      <c r="T3008" s="137"/>
      <c r="U3008" s="137"/>
      <c r="V3008" s="137"/>
      <c r="W3008" s="137"/>
      <c r="X3008" s="137"/>
      <c r="Y3008" s="137"/>
      <c r="Z3008" s="137"/>
      <c r="AA3008" s="137"/>
      <c r="AB3008" s="137"/>
    </row>
    <row r="3009" s="139" customFormat="1" spans="1:28">
      <c r="A3009" s="137"/>
      <c r="B3009" s="137"/>
      <c r="C3009" s="137"/>
      <c r="D3009" s="137"/>
      <c r="E3009" s="137"/>
      <c r="F3009" s="137"/>
      <c r="G3009" s="137"/>
      <c r="H3009" s="137"/>
      <c r="I3009" s="137"/>
      <c r="J3009" s="137"/>
      <c r="K3009" s="137"/>
      <c r="L3009" s="137"/>
      <c r="M3009" s="137"/>
      <c r="N3009" s="137"/>
      <c r="O3009" s="137"/>
      <c r="P3009" s="137"/>
      <c r="Q3009" s="137"/>
      <c r="R3009" s="137"/>
      <c r="S3009" s="137"/>
      <c r="T3009" s="137"/>
      <c r="U3009" s="137"/>
      <c r="V3009" s="137"/>
      <c r="W3009" s="137"/>
      <c r="X3009" s="137"/>
      <c r="Y3009" s="137"/>
      <c r="Z3009" s="137"/>
      <c r="AA3009" s="137"/>
      <c r="AB3009" s="137"/>
    </row>
    <row r="3010" s="139" customFormat="1" spans="1:28">
      <c r="A3010" s="137"/>
      <c r="B3010" s="137"/>
      <c r="C3010" s="137"/>
      <c r="D3010" s="137"/>
      <c r="E3010" s="137"/>
      <c r="F3010" s="137"/>
      <c r="G3010" s="137"/>
      <c r="H3010" s="137"/>
      <c r="I3010" s="137"/>
      <c r="J3010" s="137"/>
      <c r="K3010" s="137"/>
      <c r="L3010" s="137"/>
      <c r="M3010" s="137"/>
      <c r="N3010" s="137"/>
      <c r="O3010" s="137"/>
      <c r="P3010" s="137"/>
      <c r="Q3010" s="137"/>
      <c r="R3010" s="137"/>
      <c r="S3010" s="137"/>
      <c r="T3010" s="137"/>
      <c r="U3010" s="137"/>
      <c r="V3010" s="137"/>
      <c r="W3010" s="137"/>
      <c r="X3010" s="137"/>
      <c r="Y3010" s="137"/>
      <c r="Z3010" s="137"/>
      <c r="AA3010" s="137"/>
      <c r="AB3010" s="137"/>
    </row>
    <row r="3011" s="139" customFormat="1" spans="1:28">
      <c r="A3011" s="137"/>
      <c r="B3011" s="137"/>
      <c r="C3011" s="137"/>
      <c r="D3011" s="137"/>
      <c r="E3011" s="137"/>
      <c r="F3011" s="137"/>
      <c r="G3011" s="137"/>
      <c r="H3011" s="137"/>
      <c r="I3011" s="137"/>
      <c r="J3011" s="137"/>
      <c r="K3011" s="137"/>
      <c r="L3011" s="137"/>
      <c r="M3011" s="137"/>
      <c r="N3011" s="137"/>
      <c r="O3011" s="137"/>
      <c r="P3011" s="137"/>
      <c r="Q3011" s="137"/>
      <c r="R3011" s="137"/>
      <c r="S3011" s="137"/>
      <c r="T3011" s="137"/>
      <c r="U3011" s="137"/>
      <c r="V3011" s="137"/>
      <c r="W3011" s="137"/>
      <c r="X3011" s="137"/>
      <c r="Y3011" s="137"/>
      <c r="Z3011" s="137"/>
      <c r="AA3011" s="137"/>
      <c r="AB3011" s="137"/>
    </row>
    <row r="3012" s="139" customFormat="1" spans="1:28">
      <c r="A3012" s="137"/>
      <c r="B3012" s="137"/>
      <c r="C3012" s="137"/>
      <c r="D3012" s="137"/>
      <c r="E3012" s="137"/>
      <c r="F3012" s="137"/>
      <c r="G3012" s="137"/>
      <c r="H3012" s="137"/>
      <c r="I3012" s="137"/>
      <c r="J3012" s="137"/>
      <c r="K3012" s="137"/>
      <c r="L3012" s="137"/>
      <c r="M3012" s="137"/>
      <c r="N3012" s="137"/>
      <c r="O3012" s="137"/>
      <c r="P3012" s="137"/>
      <c r="Q3012" s="137"/>
      <c r="R3012" s="137"/>
      <c r="S3012" s="137"/>
      <c r="T3012" s="137"/>
      <c r="U3012" s="137"/>
      <c r="V3012" s="137"/>
      <c r="W3012" s="137"/>
      <c r="X3012" s="137"/>
      <c r="Y3012" s="137"/>
      <c r="Z3012" s="137"/>
      <c r="AA3012" s="137"/>
      <c r="AB3012" s="137"/>
    </row>
    <row r="3013" s="139" customFormat="1" spans="1:28">
      <c r="A3013" s="137"/>
      <c r="B3013" s="137"/>
      <c r="C3013" s="137"/>
      <c r="D3013" s="137"/>
      <c r="E3013" s="137"/>
      <c r="F3013" s="137"/>
      <c r="G3013" s="137"/>
      <c r="H3013" s="137"/>
      <c r="I3013" s="137"/>
      <c r="J3013" s="137"/>
      <c r="K3013" s="137"/>
      <c r="L3013" s="137"/>
      <c r="M3013" s="137"/>
      <c r="N3013" s="137"/>
      <c r="O3013" s="137"/>
      <c r="P3013" s="137"/>
      <c r="Q3013" s="137"/>
      <c r="R3013" s="137"/>
      <c r="S3013" s="137"/>
      <c r="T3013" s="137"/>
      <c r="U3013" s="137"/>
      <c r="V3013" s="137"/>
      <c r="W3013" s="137"/>
      <c r="X3013" s="137"/>
      <c r="Y3013" s="137"/>
      <c r="Z3013" s="137"/>
      <c r="AA3013" s="137"/>
      <c r="AB3013" s="137"/>
    </row>
    <row r="3014" s="139" customFormat="1" spans="1:28">
      <c r="A3014" s="137"/>
      <c r="B3014" s="137"/>
      <c r="C3014" s="137"/>
      <c r="D3014" s="137"/>
      <c r="E3014" s="137"/>
      <c r="F3014" s="137"/>
      <c r="G3014" s="137"/>
      <c r="H3014" s="137"/>
      <c r="I3014" s="137"/>
      <c r="J3014" s="137"/>
      <c r="K3014" s="137"/>
      <c r="L3014" s="137"/>
      <c r="M3014" s="137"/>
      <c r="N3014" s="137"/>
      <c r="O3014" s="137"/>
      <c r="P3014" s="137"/>
      <c r="Q3014" s="137"/>
      <c r="R3014" s="137"/>
      <c r="S3014" s="137"/>
      <c r="T3014" s="137"/>
      <c r="U3014" s="137"/>
      <c r="V3014" s="137"/>
      <c r="W3014" s="137"/>
      <c r="X3014" s="137"/>
      <c r="Y3014" s="137"/>
      <c r="Z3014" s="137"/>
      <c r="AA3014" s="137"/>
      <c r="AB3014" s="137"/>
    </row>
    <row r="3015" s="139" customFormat="1" spans="1:28">
      <c r="A3015" s="137"/>
      <c r="B3015" s="137"/>
      <c r="C3015" s="137"/>
      <c r="D3015" s="137"/>
      <c r="E3015" s="137"/>
      <c r="F3015" s="137"/>
      <c r="G3015" s="137"/>
      <c r="H3015" s="137"/>
      <c r="I3015" s="137"/>
      <c r="J3015" s="137"/>
      <c r="K3015" s="137"/>
      <c r="L3015" s="137"/>
      <c r="M3015" s="137"/>
      <c r="N3015" s="137"/>
      <c r="O3015" s="137"/>
      <c r="P3015" s="137"/>
      <c r="Q3015" s="137"/>
      <c r="R3015" s="137"/>
      <c r="S3015" s="137"/>
      <c r="T3015" s="137"/>
      <c r="U3015" s="137"/>
      <c r="V3015" s="137"/>
      <c r="W3015" s="137"/>
      <c r="X3015" s="137"/>
      <c r="Y3015" s="137"/>
      <c r="Z3015" s="137"/>
      <c r="AA3015" s="137"/>
      <c r="AB3015" s="137"/>
    </row>
    <row r="3016" s="139" customFormat="1" spans="1:28">
      <c r="A3016" s="137"/>
      <c r="B3016" s="137"/>
      <c r="C3016" s="137"/>
      <c r="D3016" s="137"/>
      <c r="E3016" s="137"/>
      <c r="F3016" s="137"/>
      <c r="G3016" s="137"/>
      <c r="H3016" s="137"/>
      <c r="I3016" s="137"/>
      <c r="J3016" s="137"/>
      <c r="K3016" s="137"/>
      <c r="L3016" s="137"/>
      <c r="M3016" s="137"/>
      <c r="N3016" s="137"/>
      <c r="O3016" s="137"/>
      <c r="P3016" s="137"/>
      <c r="Q3016" s="137"/>
      <c r="R3016" s="137"/>
      <c r="S3016" s="137"/>
      <c r="T3016" s="137"/>
      <c r="U3016" s="137"/>
      <c r="V3016" s="137"/>
      <c r="W3016" s="137"/>
      <c r="X3016" s="137"/>
      <c r="Y3016" s="137"/>
      <c r="Z3016" s="137"/>
      <c r="AA3016" s="137"/>
      <c r="AB3016" s="137"/>
    </row>
    <row r="3017" s="139" customFormat="1" spans="1:28">
      <c r="A3017" s="137"/>
      <c r="B3017" s="137"/>
      <c r="C3017" s="137"/>
      <c r="D3017" s="137"/>
      <c r="E3017" s="137"/>
      <c r="F3017" s="137"/>
      <c r="G3017" s="137"/>
      <c r="H3017" s="137"/>
      <c r="I3017" s="137"/>
      <c r="J3017" s="137"/>
      <c r="K3017" s="137"/>
      <c r="L3017" s="137"/>
      <c r="M3017" s="137"/>
      <c r="N3017" s="137"/>
      <c r="O3017" s="137"/>
      <c r="P3017" s="137"/>
      <c r="Q3017" s="137"/>
      <c r="R3017" s="137"/>
      <c r="S3017" s="137"/>
      <c r="T3017" s="137"/>
      <c r="U3017" s="137"/>
      <c r="V3017" s="137"/>
      <c r="W3017" s="137"/>
      <c r="X3017" s="137"/>
      <c r="Y3017" s="137"/>
      <c r="Z3017" s="137"/>
      <c r="AA3017" s="137"/>
      <c r="AB3017" s="137"/>
    </row>
    <row r="3018" s="139" customFormat="1" spans="1:28">
      <c r="A3018" s="137"/>
      <c r="B3018" s="137"/>
      <c r="C3018" s="137"/>
      <c r="D3018" s="137"/>
      <c r="E3018" s="137"/>
      <c r="F3018" s="137"/>
      <c r="G3018" s="137"/>
      <c r="H3018" s="137"/>
      <c r="I3018" s="137"/>
      <c r="J3018" s="137"/>
      <c r="K3018" s="137"/>
      <c r="L3018" s="137"/>
      <c r="M3018" s="137"/>
      <c r="N3018" s="137"/>
      <c r="O3018" s="137"/>
      <c r="P3018" s="137"/>
      <c r="Q3018" s="137"/>
      <c r="R3018" s="137"/>
      <c r="S3018" s="137"/>
      <c r="T3018" s="137"/>
      <c r="U3018" s="137"/>
      <c r="V3018" s="137"/>
      <c r="W3018" s="137"/>
      <c r="X3018" s="137"/>
      <c r="Y3018" s="137"/>
      <c r="Z3018" s="137"/>
      <c r="AA3018" s="137"/>
      <c r="AB3018" s="137"/>
    </row>
    <row r="3019" s="139" customFormat="1" spans="1:28">
      <c r="A3019" s="137"/>
      <c r="B3019" s="137"/>
      <c r="C3019" s="137"/>
      <c r="D3019" s="137"/>
      <c r="E3019" s="137"/>
      <c r="F3019" s="137"/>
      <c r="G3019" s="137"/>
      <c r="H3019" s="137"/>
      <c r="I3019" s="137"/>
      <c r="J3019" s="137"/>
      <c r="K3019" s="137"/>
      <c r="L3019" s="137"/>
      <c r="M3019" s="137"/>
      <c r="N3019" s="137"/>
      <c r="O3019" s="137"/>
      <c r="P3019" s="137"/>
      <c r="Q3019" s="137"/>
      <c r="R3019" s="137"/>
      <c r="S3019" s="137"/>
      <c r="T3019" s="137"/>
      <c r="U3019" s="137"/>
      <c r="V3019" s="137"/>
      <c r="W3019" s="137"/>
      <c r="X3019" s="137"/>
      <c r="Y3019" s="137"/>
      <c r="Z3019" s="137"/>
      <c r="AA3019" s="137"/>
      <c r="AB3019" s="137"/>
    </row>
    <row r="3020" s="139" customFormat="1" spans="1:28">
      <c r="A3020" s="137"/>
      <c r="B3020" s="137"/>
      <c r="C3020" s="137"/>
      <c r="D3020" s="137"/>
      <c r="E3020" s="137"/>
      <c r="F3020" s="137"/>
      <c r="G3020" s="137"/>
      <c r="H3020" s="137"/>
      <c r="I3020" s="137"/>
      <c r="J3020" s="137"/>
      <c r="K3020" s="137"/>
      <c r="L3020" s="137"/>
      <c r="M3020" s="137"/>
      <c r="N3020" s="137"/>
      <c r="O3020" s="137"/>
      <c r="P3020" s="137"/>
      <c r="Q3020" s="137"/>
      <c r="R3020" s="137"/>
      <c r="S3020" s="137"/>
      <c r="T3020" s="137"/>
      <c r="U3020" s="137"/>
      <c r="V3020" s="137"/>
      <c r="W3020" s="137"/>
      <c r="X3020" s="137"/>
      <c r="Y3020" s="137"/>
      <c r="Z3020" s="137"/>
      <c r="AA3020" s="137"/>
      <c r="AB3020" s="137"/>
    </row>
    <row r="3021" s="139" customFormat="1" spans="1:28">
      <c r="A3021" s="137"/>
      <c r="B3021" s="137"/>
      <c r="C3021" s="137"/>
      <c r="D3021" s="137"/>
      <c r="E3021" s="137"/>
      <c r="F3021" s="137"/>
      <c r="G3021" s="137"/>
      <c r="H3021" s="137"/>
      <c r="I3021" s="137"/>
      <c r="J3021" s="137"/>
      <c r="K3021" s="137"/>
      <c r="L3021" s="137"/>
      <c r="M3021" s="137"/>
      <c r="N3021" s="137"/>
      <c r="O3021" s="137"/>
      <c r="P3021" s="137"/>
      <c r="Q3021" s="137"/>
      <c r="R3021" s="137"/>
      <c r="S3021" s="137"/>
      <c r="T3021" s="137"/>
      <c r="U3021" s="137"/>
      <c r="V3021" s="137"/>
      <c r="W3021" s="137"/>
      <c r="X3021" s="137"/>
      <c r="Y3021" s="137"/>
      <c r="Z3021" s="137"/>
      <c r="AA3021" s="137"/>
      <c r="AB3021" s="137"/>
    </row>
    <row r="3022" s="139" customFormat="1" spans="1:28">
      <c r="A3022" s="137"/>
      <c r="B3022" s="137"/>
      <c r="C3022" s="137"/>
      <c r="D3022" s="137"/>
      <c r="E3022" s="137"/>
      <c r="F3022" s="137"/>
      <c r="G3022" s="137"/>
      <c r="H3022" s="137"/>
      <c r="I3022" s="137"/>
      <c r="J3022" s="137"/>
      <c r="K3022" s="137"/>
      <c r="L3022" s="137"/>
      <c r="M3022" s="137"/>
      <c r="N3022" s="137"/>
      <c r="O3022" s="137"/>
      <c r="P3022" s="137"/>
      <c r="Q3022" s="137"/>
      <c r="R3022" s="137"/>
      <c r="S3022" s="137"/>
      <c r="T3022" s="137"/>
      <c r="U3022" s="137"/>
      <c r="V3022" s="137"/>
      <c r="W3022" s="137"/>
      <c r="X3022" s="137"/>
      <c r="Y3022" s="137"/>
      <c r="Z3022" s="137"/>
      <c r="AA3022" s="137"/>
      <c r="AB3022" s="137"/>
    </row>
    <row r="3023" s="139" customFormat="1" spans="1:28">
      <c r="A3023" s="137"/>
      <c r="B3023" s="137"/>
      <c r="C3023" s="137"/>
      <c r="D3023" s="137"/>
      <c r="E3023" s="137"/>
      <c r="F3023" s="137"/>
      <c r="G3023" s="137"/>
      <c r="H3023" s="137"/>
      <c r="I3023" s="137"/>
      <c r="J3023" s="137"/>
      <c r="K3023" s="137"/>
      <c r="L3023" s="137"/>
      <c r="M3023" s="137"/>
      <c r="N3023" s="137"/>
      <c r="O3023" s="137"/>
      <c r="P3023" s="137"/>
      <c r="Q3023" s="137"/>
      <c r="R3023" s="137"/>
      <c r="S3023" s="137"/>
      <c r="T3023" s="137"/>
      <c r="U3023" s="137"/>
      <c r="V3023" s="137"/>
      <c r="W3023" s="137"/>
      <c r="X3023" s="137"/>
      <c r="Y3023" s="137"/>
      <c r="Z3023" s="137"/>
      <c r="AA3023" s="137"/>
      <c r="AB3023" s="137"/>
    </row>
    <row r="3024" s="139" customFormat="1" spans="1:28">
      <c r="A3024" s="137"/>
      <c r="B3024" s="137"/>
      <c r="C3024" s="137"/>
      <c r="D3024" s="137"/>
      <c r="E3024" s="137"/>
      <c r="F3024" s="137"/>
      <c r="G3024" s="137"/>
      <c r="H3024" s="137"/>
      <c r="I3024" s="137"/>
      <c r="J3024" s="137"/>
      <c r="K3024" s="137"/>
      <c r="L3024" s="137"/>
      <c r="M3024" s="137"/>
      <c r="N3024" s="137"/>
      <c r="O3024" s="137"/>
      <c r="P3024" s="137"/>
      <c r="Q3024" s="137"/>
      <c r="R3024" s="137"/>
      <c r="S3024" s="137"/>
      <c r="T3024" s="137"/>
      <c r="U3024" s="137"/>
      <c r="V3024" s="137"/>
      <c r="W3024" s="137"/>
      <c r="X3024" s="137"/>
      <c r="Y3024" s="137"/>
      <c r="Z3024" s="137"/>
      <c r="AA3024" s="137"/>
      <c r="AB3024" s="137"/>
    </row>
    <row r="3025" s="139" customFormat="1" spans="1:28">
      <c r="A3025" s="137"/>
      <c r="B3025" s="137"/>
      <c r="C3025" s="137"/>
      <c r="D3025" s="137"/>
      <c r="E3025" s="137"/>
      <c r="F3025" s="137"/>
      <c r="G3025" s="137"/>
      <c r="H3025" s="137"/>
      <c r="I3025" s="137"/>
      <c r="J3025" s="137"/>
      <c r="K3025" s="137"/>
      <c r="L3025" s="137"/>
      <c r="M3025" s="137"/>
      <c r="N3025" s="137"/>
      <c r="O3025" s="137"/>
      <c r="P3025" s="137"/>
      <c r="Q3025" s="137"/>
      <c r="R3025" s="137"/>
      <c r="S3025" s="137"/>
      <c r="T3025" s="137"/>
      <c r="U3025" s="137"/>
      <c r="V3025" s="137"/>
      <c r="W3025" s="137"/>
      <c r="X3025" s="137"/>
      <c r="Y3025" s="137"/>
      <c r="Z3025" s="137"/>
      <c r="AA3025" s="137"/>
      <c r="AB3025" s="137"/>
    </row>
    <row r="3026" s="139" customFormat="1" spans="1:28">
      <c r="A3026" s="137"/>
      <c r="B3026" s="137"/>
      <c r="C3026" s="137"/>
      <c r="D3026" s="137"/>
      <c r="E3026" s="137"/>
      <c r="F3026" s="137"/>
      <c r="G3026" s="137"/>
      <c r="H3026" s="137"/>
      <c r="I3026" s="137"/>
      <c r="J3026" s="137"/>
      <c r="K3026" s="137"/>
      <c r="L3026" s="137"/>
      <c r="M3026" s="137"/>
      <c r="N3026" s="137"/>
      <c r="O3026" s="137"/>
      <c r="P3026" s="137"/>
      <c r="Q3026" s="137"/>
      <c r="R3026" s="137"/>
      <c r="S3026" s="137"/>
      <c r="T3026" s="137"/>
      <c r="U3026" s="137"/>
      <c r="V3026" s="137"/>
      <c r="W3026" s="137"/>
      <c r="X3026" s="137"/>
      <c r="Y3026" s="137"/>
      <c r="Z3026" s="137"/>
      <c r="AA3026" s="137"/>
      <c r="AB3026" s="137"/>
    </row>
    <row r="3027" s="139" customFormat="1" spans="1:28">
      <c r="A3027" s="137"/>
      <c r="B3027" s="137"/>
      <c r="C3027" s="137"/>
      <c r="D3027" s="137"/>
      <c r="E3027" s="137"/>
      <c r="F3027" s="137"/>
      <c r="G3027" s="137"/>
      <c r="H3027" s="137"/>
      <c r="I3027" s="137"/>
      <c r="J3027" s="137"/>
      <c r="K3027" s="137"/>
      <c r="L3027" s="137"/>
      <c r="M3027" s="137"/>
      <c r="N3027" s="137"/>
      <c r="O3027" s="137"/>
      <c r="P3027" s="137"/>
      <c r="Q3027" s="137"/>
      <c r="R3027" s="137"/>
      <c r="S3027" s="137"/>
      <c r="T3027" s="137"/>
      <c r="U3027" s="137"/>
      <c r="V3027" s="137"/>
      <c r="W3027" s="137"/>
      <c r="X3027" s="137"/>
      <c r="Y3027" s="137"/>
      <c r="Z3027" s="137"/>
      <c r="AA3027" s="137"/>
      <c r="AB3027" s="137"/>
    </row>
    <row r="3028" s="139" customFormat="1" spans="1:28">
      <c r="A3028" s="137"/>
      <c r="B3028" s="137"/>
      <c r="C3028" s="137"/>
      <c r="D3028" s="137"/>
      <c r="E3028" s="137"/>
      <c r="F3028" s="137"/>
      <c r="G3028" s="137"/>
      <c r="H3028" s="137"/>
      <c r="I3028" s="137"/>
      <c r="J3028" s="137"/>
      <c r="K3028" s="137"/>
      <c r="L3028" s="137"/>
      <c r="M3028" s="137"/>
      <c r="N3028" s="137"/>
      <c r="O3028" s="137"/>
      <c r="P3028" s="137"/>
      <c r="Q3028" s="137"/>
      <c r="R3028" s="137"/>
      <c r="S3028" s="137"/>
      <c r="T3028" s="137"/>
      <c r="U3028" s="137"/>
      <c r="V3028" s="137"/>
      <c r="W3028" s="137"/>
      <c r="X3028" s="137"/>
      <c r="Y3028" s="137"/>
      <c r="Z3028" s="137"/>
      <c r="AA3028" s="137"/>
      <c r="AB3028" s="137"/>
    </row>
    <row r="3029" s="139" customFormat="1" spans="1:28">
      <c r="A3029" s="137"/>
      <c r="B3029" s="137"/>
      <c r="C3029" s="137"/>
      <c r="D3029" s="137"/>
      <c r="E3029" s="137"/>
      <c r="F3029" s="137"/>
      <c r="G3029" s="137"/>
      <c r="H3029" s="137"/>
      <c r="I3029" s="137"/>
      <c r="J3029" s="137"/>
      <c r="K3029" s="137"/>
      <c r="L3029" s="137"/>
      <c r="M3029" s="137"/>
      <c r="N3029" s="137"/>
      <c r="O3029" s="137"/>
      <c r="P3029" s="137"/>
      <c r="Q3029" s="137"/>
      <c r="R3029" s="137"/>
      <c r="S3029" s="137"/>
      <c r="T3029" s="137"/>
      <c r="U3029" s="137"/>
      <c r="V3029" s="137"/>
      <c r="W3029" s="137"/>
      <c r="X3029" s="137"/>
      <c r="Y3029" s="137"/>
      <c r="Z3029" s="137"/>
      <c r="AA3029" s="137"/>
      <c r="AB3029" s="137"/>
    </row>
    <row r="3030" s="139" customFormat="1" spans="1:28">
      <c r="A3030" s="137"/>
      <c r="B3030" s="137"/>
      <c r="C3030" s="137"/>
      <c r="D3030" s="137"/>
      <c r="E3030" s="137"/>
      <c r="F3030" s="137"/>
      <c r="G3030" s="137"/>
      <c r="H3030" s="137"/>
      <c r="I3030" s="137"/>
      <c r="J3030" s="137"/>
      <c r="K3030" s="137"/>
      <c r="L3030" s="137"/>
      <c r="M3030" s="137"/>
      <c r="N3030" s="137"/>
      <c r="O3030" s="137"/>
      <c r="P3030" s="137"/>
      <c r="Q3030" s="137"/>
      <c r="R3030" s="137"/>
      <c r="S3030" s="137"/>
      <c r="T3030" s="137"/>
      <c r="U3030" s="137"/>
      <c r="V3030" s="137"/>
      <c r="W3030" s="137"/>
      <c r="X3030" s="137"/>
      <c r="Y3030" s="137"/>
      <c r="Z3030" s="137"/>
      <c r="AA3030" s="137"/>
      <c r="AB3030" s="137"/>
    </row>
    <row r="3031" s="139" customFormat="1" spans="1:28">
      <c r="A3031" s="137"/>
      <c r="B3031" s="137"/>
      <c r="C3031" s="137"/>
      <c r="D3031" s="137"/>
      <c r="E3031" s="137"/>
      <c r="F3031" s="137"/>
      <c r="G3031" s="137"/>
      <c r="H3031" s="137"/>
      <c r="I3031" s="137"/>
      <c r="J3031" s="137"/>
      <c r="K3031" s="137"/>
      <c r="L3031" s="137"/>
      <c r="M3031" s="137"/>
      <c r="N3031" s="137"/>
      <c r="O3031" s="137"/>
      <c r="P3031" s="137"/>
      <c r="Q3031" s="137"/>
      <c r="R3031" s="137"/>
      <c r="S3031" s="137"/>
      <c r="T3031" s="137"/>
      <c r="U3031" s="137"/>
      <c r="V3031" s="137"/>
      <c r="W3031" s="137"/>
      <c r="X3031" s="137"/>
      <c r="Y3031" s="137"/>
      <c r="Z3031" s="137"/>
      <c r="AA3031" s="137"/>
      <c r="AB3031" s="137"/>
    </row>
    <row r="3032" s="139" customFormat="1" spans="1:28">
      <c r="A3032" s="137"/>
      <c r="B3032" s="137"/>
      <c r="C3032" s="137"/>
      <c r="D3032" s="137"/>
      <c r="E3032" s="137"/>
      <c r="F3032" s="137"/>
      <c r="G3032" s="137"/>
      <c r="H3032" s="137"/>
      <c r="I3032" s="137"/>
      <c r="J3032" s="137"/>
      <c r="K3032" s="137"/>
      <c r="L3032" s="137"/>
      <c r="M3032" s="137"/>
      <c r="N3032" s="137"/>
      <c r="O3032" s="137"/>
      <c r="P3032" s="137"/>
      <c r="Q3032" s="137"/>
      <c r="R3032" s="137"/>
      <c r="S3032" s="137"/>
      <c r="T3032" s="137"/>
      <c r="U3032" s="137"/>
      <c r="V3032" s="137"/>
      <c r="W3032" s="137"/>
      <c r="X3032" s="137"/>
      <c r="Y3032" s="137"/>
      <c r="Z3032" s="137"/>
      <c r="AA3032" s="137"/>
      <c r="AB3032" s="137"/>
    </row>
    <row r="3033" s="139" customFormat="1" spans="1:28">
      <c r="A3033" s="137"/>
      <c r="B3033" s="137"/>
      <c r="C3033" s="137"/>
      <c r="D3033" s="137"/>
      <c r="E3033" s="137"/>
      <c r="F3033" s="137"/>
      <c r="G3033" s="137"/>
      <c r="H3033" s="137"/>
      <c r="I3033" s="137"/>
      <c r="J3033" s="137"/>
      <c r="K3033" s="137"/>
      <c r="L3033" s="137"/>
      <c r="M3033" s="137"/>
      <c r="N3033" s="137"/>
      <c r="O3033" s="137"/>
      <c r="P3033" s="137"/>
      <c r="Q3033" s="137"/>
      <c r="R3033" s="137"/>
      <c r="S3033" s="137"/>
      <c r="T3033" s="137"/>
      <c r="U3033" s="137"/>
      <c r="V3033" s="137"/>
      <c r="W3033" s="137"/>
      <c r="X3033" s="137"/>
      <c r="Y3033" s="137"/>
      <c r="Z3033" s="137"/>
      <c r="AA3033" s="137"/>
      <c r="AB3033" s="137"/>
    </row>
    <row r="3034" s="139" customFormat="1" spans="1:28">
      <c r="A3034" s="137"/>
      <c r="B3034" s="137"/>
      <c r="C3034" s="137"/>
      <c r="D3034" s="137"/>
      <c r="E3034" s="137"/>
      <c r="F3034" s="137"/>
      <c r="G3034" s="137"/>
      <c r="H3034" s="137"/>
      <c r="I3034" s="137"/>
      <c r="J3034" s="137"/>
      <c r="K3034" s="137"/>
      <c r="L3034" s="137"/>
      <c r="M3034" s="137"/>
      <c r="N3034" s="137"/>
      <c r="O3034" s="137"/>
      <c r="P3034" s="137"/>
      <c r="Q3034" s="137"/>
      <c r="R3034" s="137"/>
      <c r="S3034" s="137"/>
      <c r="T3034" s="137"/>
      <c r="U3034" s="137"/>
      <c r="V3034" s="137"/>
      <c r="W3034" s="137"/>
      <c r="X3034" s="137"/>
      <c r="Y3034" s="137"/>
      <c r="Z3034" s="137"/>
      <c r="AA3034" s="137"/>
      <c r="AB3034" s="137"/>
    </row>
    <row r="3035" s="139" customFormat="1" spans="1:28">
      <c r="A3035" s="137"/>
      <c r="B3035" s="137"/>
      <c r="C3035" s="137"/>
      <c r="D3035" s="137"/>
      <c r="E3035" s="137"/>
      <c r="F3035" s="137"/>
      <c r="G3035" s="137"/>
      <c r="H3035" s="137"/>
      <c r="I3035" s="137"/>
      <c r="J3035" s="137"/>
      <c r="K3035" s="137"/>
      <c r="L3035" s="137"/>
      <c r="M3035" s="137"/>
      <c r="N3035" s="137"/>
      <c r="O3035" s="137"/>
      <c r="P3035" s="137"/>
      <c r="Q3035" s="137"/>
      <c r="R3035" s="137"/>
      <c r="S3035" s="137"/>
      <c r="T3035" s="137"/>
      <c r="U3035" s="137"/>
      <c r="V3035" s="137"/>
      <c r="W3035" s="137"/>
      <c r="X3035" s="137"/>
      <c r="Y3035" s="137"/>
      <c r="Z3035" s="137"/>
      <c r="AA3035" s="137"/>
      <c r="AB3035" s="137"/>
    </row>
    <row r="3036" s="139" customFormat="1" spans="1:28">
      <c r="A3036" s="137"/>
      <c r="B3036" s="137"/>
      <c r="C3036" s="137"/>
      <c r="D3036" s="137"/>
      <c r="E3036" s="137"/>
      <c r="F3036" s="137"/>
      <c r="G3036" s="137"/>
      <c r="H3036" s="137"/>
      <c r="I3036" s="137"/>
      <c r="J3036" s="137"/>
      <c r="K3036" s="137"/>
      <c r="L3036" s="137"/>
      <c r="M3036" s="137"/>
      <c r="N3036" s="137"/>
      <c r="O3036" s="137"/>
      <c r="P3036" s="137"/>
      <c r="Q3036" s="137"/>
      <c r="R3036" s="137"/>
      <c r="S3036" s="137"/>
      <c r="T3036" s="137"/>
      <c r="U3036" s="137"/>
      <c r="V3036" s="137"/>
      <c r="W3036" s="137"/>
      <c r="X3036" s="137"/>
      <c r="Y3036" s="137"/>
      <c r="Z3036" s="137"/>
      <c r="AA3036" s="137"/>
      <c r="AB3036" s="137"/>
    </row>
    <row r="3037" s="139" customFormat="1" spans="1:28">
      <c r="A3037" s="137"/>
      <c r="B3037" s="137"/>
      <c r="C3037" s="137"/>
      <c r="D3037" s="137"/>
      <c r="E3037" s="137"/>
      <c r="F3037" s="137"/>
      <c r="G3037" s="137"/>
      <c r="H3037" s="137"/>
      <c r="I3037" s="137"/>
      <c r="J3037" s="137"/>
      <c r="K3037" s="137"/>
      <c r="L3037" s="137"/>
      <c r="M3037" s="137"/>
      <c r="N3037" s="137"/>
      <c r="O3037" s="137"/>
      <c r="P3037" s="137"/>
      <c r="Q3037" s="137"/>
      <c r="R3037" s="137"/>
      <c r="S3037" s="137"/>
      <c r="T3037" s="137"/>
      <c r="U3037" s="137"/>
      <c r="V3037" s="137"/>
      <c r="W3037" s="137"/>
      <c r="X3037" s="137"/>
      <c r="Y3037" s="137"/>
      <c r="Z3037" s="137"/>
      <c r="AA3037" s="137"/>
      <c r="AB3037" s="137"/>
    </row>
    <row r="3038" s="139" customFormat="1" spans="1:28">
      <c r="A3038" s="137"/>
      <c r="B3038" s="137"/>
      <c r="C3038" s="137"/>
      <c r="D3038" s="137"/>
      <c r="E3038" s="137"/>
      <c r="F3038" s="137"/>
      <c r="G3038" s="137"/>
      <c r="H3038" s="137"/>
      <c r="I3038" s="137"/>
      <c r="J3038" s="137"/>
      <c r="K3038" s="137"/>
      <c r="L3038" s="137"/>
      <c r="M3038" s="137"/>
      <c r="N3038" s="137"/>
      <c r="O3038" s="137"/>
      <c r="P3038" s="137"/>
      <c r="Q3038" s="137"/>
      <c r="R3038" s="137"/>
      <c r="S3038" s="137"/>
      <c r="T3038" s="137"/>
      <c r="U3038" s="137"/>
      <c r="V3038" s="137"/>
      <c r="W3038" s="137"/>
      <c r="X3038" s="137"/>
      <c r="Y3038" s="137"/>
      <c r="Z3038" s="137"/>
      <c r="AA3038" s="137"/>
      <c r="AB3038" s="137"/>
    </row>
    <row r="3039" s="139" customFormat="1" spans="1:28">
      <c r="A3039" s="137"/>
      <c r="B3039" s="137"/>
      <c r="C3039" s="137"/>
      <c r="D3039" s="137"/>
      <c r="E3039" s="137"/>
      <c r="F3039" s="137"/>
      <c r="G3039" s="137"/>
      <c r="H3039" s="137"/>
      <c r="I3039" s="137"/>
      <c r="J3039" s="137"/>
      <c r="K3039" s="137"/>
      <c r="L3039" s="137"/>
      <c r="M3039" s="137"/>
      <c r="N3039" s="137"/>
      <c r="O3039" s="137"/>
      <c r="P3039" s="137"/>
      <c r="Q3039" s="137"/>
      <c r="R3039" s="137"/>
      <c r="S3039" s="137"/>
      <c r="T3039" s="137"/>
      <c r="U3039" s="137"/>
      <c r="V3039" s="137"/>
      <c r="W3039" s="137"/>
      <c r="X3039" s="137"/>
      <c r="Y3039" s="137"/>
      <c r="Z3039" s="137"/>
      <c r="AA3039" s="137"/>
      <c r="AB3039" s="137"/>
    </row>
    <row r="3040" s="139" customFormat="1" spans="1:28">
      <c r="A3040" s="137"/>
      <c r="B3040" s="137"/>
      <c r="C3040" s="137"/>
      <c r="D3040" s="137"/>
      <c r="E3040" s="137"/>
      <c r="F3040" s="137"/>
      <c r="G3040" s="137"/>
      <c r="H3040" s="137"/>
      <c r="I3040" s="137"/>
      <c r="J3040" s="137"/>
      <c r="K3040" s="137"/>
      <c r="L3040" s="137"/>
      <c r="M3040" s="137"/>
      <c r="N3040" s="137"/>
      <c r="O3040" s="137"/>
      <c r="P3040" s="137"/>
      <c r="Q3040" s="137"/>
      <c r="R3040" s="137"/>
      <c r="S3040" s="137"/>
      <c r="T3040" s="137"/>
      <c r="U3040" s="137"/>
      <c r="V3040" s="137"/>
      <c r="W3040" s="137"/>
      <c r="X3040" s="137"/>
      <c r="Y3040" s="137"/>
      <c r="Z3040" s="137"/>
      <c r="AA3040" s="137"/>
      <c r="AB3040" s="137"/>
    </row>
    <row r="3041" s="139" customFormat="1" spans="1:28">
      <c r="A3041" s="137"/>
      <c r="B3041" s="137"/>
      <c r="C3041" s="137"/>
      <c r="D3041" s="137"/>
      <c r="E3041" s="137"/>
      <c r="F3041" s="137"/>
      <c r="G3041" s="137"/>
      <c r="H3041" s="137"/>
      <c r="I3041" s="137"/>
      <c r="J3041" s="137"/>
      <c r="K3041" s="137"/>
      <c r="L3041" s="137"/>
      <c r="M3041" s="137"/>
      <c r="N3041" s="137"/>
      <c r="O3041" s="137"/>
      <c r="P3041" s="137"/>
      <c r="Q3041" s="137"/>
      <c r="R3041" s="137"/>
      <c r="S3041" s="137"/>
      <c r="T3041" s="137"/>
      <c r="U3041" s="137"/>
      <c r="V3041" s="137"/>
      <c r="W3041" s="137"/>
      <c r="X3041" s="137"/>
      <c r="Y3041" s="137"/>
      <c r="Z3041" s="137"/>
      <c r="AA3041" s="137"/>
      <c r="AB3041" s="137"/>
    </row>
    <row r="3042" s="139" customFormat="1" spans="1:28">
      <c r="A3042" s="137"/>
      <c r="B3042" s="137"/>
      <c r="C3042" s="137"/>
      <c r="D3042" s="137"/>
      <c r="E3042" s="137"/>
      <c r="F3042" s="137"/>
      <c r="G3042" s="137"/>
      <c r="H3042" s="137"/>
      <c r="I3042" s="137"/>
      <c r="J3042" s="137"/>
      <c r="K3042" s="137"/>
      <c r="L3042" s="137"/>
      <c r="M3042" s="137"/>
      <c r="N3042" s="137"/>
      <c r="O3042" s="137"/>
      <c r="P3042" s="137"/>
      <c r="Q3042" s="137"/>
      <c r="R3042" s="137"/>
      <c r="S3042" s="137"/>
      <c r="T3042" s="137"/>
      <c r="U3042" s="137"/>
      <c r="V3042" s="137"/>
      <c r="W3042" s="137"/>
      <c r="X3042" s="137"/>
      <c r="Y3042" s="137"/>
      <c r="Z3042" s="137"/>
      <c r="AA3042" s="137"/>
      <c r="AB3042" s="137"/>
    </row>
    <row r="3043" s="139" customFormat="1" spans="1:28">
      <c r="A3043" s="137"/>
      <c r="B3043" s="137"/>
      <c r="C3043" s="137"/>
      <c r="D3043" s="137"/>
      <c r="E3043" s="137"/>
      <c r="F3043" s="137"/>
      <c r="G3043" s="137"/>
      <c r="H3043" s="137"/>
      <c r="I3043" s="137"/>
      <c r="J3043" s="137"/>
      <c r="K3043" s="137"/>
      <c r="L3043" s="137"/>
      <c r="M3043" s="137"/>
      <c r="N3043" s="137"/>
      <c r="O3043" s="137"/>
      <c r="P3043" s="137"/>
      <c r="Q3043" s="137"/>
      <c r="R3043" s="137"/>
      <c r="S3043" s="137"/>
      <c r="T3043" s="137"/>
      <c r="U3043" s="137"/>
      <c r="V3043" s="137"/>
      <c r="W3043" s="137"/>
      <c r="X3043" s="137"/>
      <c r="Y3043" s="137"/>
      <c r="Z3043" s="137"/>
      <c r="AA3043" s="137"/>
      <c r="AB3043" s="137"/>
    </row>
    <row r="3044" s="139" customFormat="1" spans="1:28">
      <c r="A3044" s="137"/>
      <c r="B3044" s="137"/>
      <c r="C3044" s="137"/>
      <c r="D3044" s="137"/>
      <c r="E3044" s="137"/>
      <c r="F3044" s="137"/>
      <c r="G3044" s="137"/>
      <c r="H3044" s="137"/>
      <c r="I3044" s="137"/>
      <c r="J3044" s="137"/>
      <c r="K3044" s="137"/>
      <c r="L3044" s="137"/>
      <c r="M3044" s="137"/>
      <c r="N3044" s="137"/>
      <c r="O3044" s="137"/>
      <c r="P3044" s="137"/>
      <c r="Q3044" s="137"/>
      <c r="R3044" s="137"/>
      <c r="S3044" s="137"/>
      <c r="T3044" s="137"/>
      <c r="U3044" s="137"/>
      <c r="V3044" s="137"/>
      <c r="W3044" s="137"/>
      <c r="X3044" s="137"/>
      <c r="Y3044" s="137"/>
      <c r="Z3044" s="137"/>
      <c r="AA3044" s="137"/>
      <c r="AB3044" s="137"/>
    </row>
    <row r="3045" s="139" customFormat="1" spans="1:28">
      <c r="A3045" s="137"/>
      <c r="B3045" s="137"/>
      <c r="C3045" s="137"/>
      <c r="D3045" s="137"/>
      <c r="E3045" s="137"/>
      <c r="F3045" s="137"/>
      <c r="G3045" s="137"/>
      <c r="H3045" s="137"/>
      <c r="I3045" s="137"/>
      <c r="J3045" s="137"/>
      <c r="K3045" s="137"/>
      <c r="L3045" s="137"/>
      <c r="M3045" s="137"/>
      <c r="N3045" s="137"/>
      <c r="O3045" s="137"/>
      <c r="P3045" s="137"/>
      <c r="Q3045" s="137"/>
      <c r="R3045" s="137"/>
      <c r="S3045" s="137"/>
      <c r="T3045" s="137"/>
      <c r="U3045" s="137"/>
      <c r="V3045" s="137"/>
      <c r="W3045" s="137"/>
      <c r="X3045" s="137"/>
      <c r="Y3045" s="137"/>
      <c r="Z3045" s="137"/>
      <c r="AA3045" s="137"/>
      <c r="AB3045" s="137"/>
    </row>
    <row r="3046" s="139" customFormat="1" spans="1:28">
      <c r="A3046" s="137"/>
      <c r="B3046" s="137"/>
      <c r="C3046" s="137"/>
      <c r="D3046" s="137"/>
      <c r="E3046" s="137"/>
      <c r="F3046" s="137"/>
      <c r="G3046" s="137"/>
      <c r="H3046" s="137"/>
      <c r="I3046" s="137"/>
      <c r="J3046" s="137"/>
      <c r="K3046" s="137"/>
      <c r="L3046" s="137"/>
      <c r="M3046" s="137"/>
      <c r="N3046" s="137"/>
      <c r="O3046" s="137"/>
      <c r="P3046" s="137"/>
      <c r="Q3046" s="137"/>
      <c r="R3046" s="137"/>
      <c r="S3046" s="137"/>
      <c r="T3046" s="137"/>
      <c r="U3046" s="137"/>
      <c r="V3046" s="137"/>
      <c r="W3046" s="137"/>
      <c r="X3046" s="137"/>
      <c r="Y3046" s="137"/>
      <c r="Z3046" s="137"/>
      <c r="AA3046" s="137"/>
      <c r="AB3046" s="137"/>
    </row>
    <row r="3047" s="139" customFormat="1" spans="1:28">
      <c r="A3047" s="137"/>
      <c r="B3047" s="137"/>
      <c r="C3047" s="137"/>
      <c r="D3047" s="137"/>
      <c r="E3047" s="137"/>
      <c r="F3047" s="137"/>
      <c r="G3047" s="137"/>
      <c r="H3047" s="137"/>
      <c r="I3047" s="137"/>
      <c r="J3047" s="137"/>
      <c r="K3047" s="137"/>
      <c r="L3047" s="137"/>
      <c r="M3047" s="137"/>
      <c r="N3047" s="137"/>
      <c r="O3047" s="137"/>
      <c r="P3047" s="137"/>
      <c r="Q3047" s="137"/>
      <c r="R3047" s="137"/>
      <c r="S3047" s="137"/>
      <c r="T3047" s="137"/>
      <c r="U3047" s="137"/>
      <c r="V3047" s="137"/>
      <c r="W3047" s="137"/>
      <c r="X3047" s="137"/>
      <c r="Y3047" s="137"/>
      <c r="Z3047" s="137"/>
      <c r="AA3047" s="137"/>
      <c r="AB3047" s="137"/>
    </row>
    <row r="3048" s="139" customFormat="1" spans="1:28">
      <c r="A3048" s="137"/>
      <c r="B3048" s="137"/>
      <c r="C3048" s="137"/>
      <c r="D3048" s="137"/>
      <c r="E3048" s="137"/>
      <c r="F3048" s="137"/>
      <c r="G3048" s="137"/>
      <c r="H3048" s="137"/>
      <c r="I3048" s="137"/>
      <c r="J3048" s="137"/>
      <c r="K3048" s="137"/>
      <c r="L3048" s="137"/>
      <c r="M3048" s="137"/>
      <c r="N3048" s="137"/>
      <c r="O3048" s="137"/>
      <c r="P3048" s="137"/>
      <c r="Q3048" s="137"/>
      <c r="R3048" s="137"/>
      <c r="S3048" s="137"/>
      <c r="T3048" s="137"/>
      <c r="U3048" s="137"/>
      <c r="V3048" s="137"/>
      <c r="W3048" s="137"/>
      <c r="X3048" s="137"/>
      <c r="Y3048" s="137"/>
      <c r="Z3048" s="137"/>
      <c r="AA3048" s="137"/>
      <c r="AB3048" s="137"/>
    </row>
    <row r="3049" s="139" customFormat="1" spans="1:28">
      <c r="A3049" s="137"/>
      <c r="B3049" s="137"/>
      <c r="C3049" s="137"/>
      <c r="D3049" s="137"/>
      <c r="E3049" s="137"/>
      <c r="F3049" s="137"/>
      <c r="G3049" s="137"/>
      <c r="H3049" s="137"/>
      <c r="I3049" s="137"/>
      <c r="J3049" s="137"/>
      <c r="K3049" s="137"/>
      <c r="L3049" s="137"/>
      <c r="M3049" s="137"/>
      <c r="N3049" s="137"/>
      <c r="O3049" s="137"/>
      <c r="P3049" s="137"/>
      <c r="Q3049" s="137"/>
      <c r="R3049" s="137"/>
      <c r="S3049" s="137"/>
      <c r="T3049" s="137"/>
      <c r="U3049" s="137"/>
      <c r="V3049" s="137"/>
      <c r="W3049" s="137"/>
      <c r="X3049" s="137"/>
      <c r="Y3049" s="137"/>
      <c r="Z3049" s="137"/>
      <c r="AA3049" s="137"/>
      <c r="AB3049" s="137"/>
    </row>
    <row r="3050" s="139" customFormat="1" spans="1:28">
      <c r="A3050" s="137"/>
      <c r="B3050" s="137"/>
      <c r="C3050" s="137"/>
      <c r="D3050" s="137"/>
      <c r="E3050" s="137"/>
      <c r="F3050" s="137"/>
      <c r="G3050" s="137"/>
      <c r="H3050" s="137"/>
      <c r="I3050" s="137"/>
      <c r="J3050" s="137"/>
      <c r="K3050" s="137"/>
      <c r="L3050" s="137"/>
      <c r="M3050" s="137"/>
      <c r="N3050" s="137"/>
      <c r="O3050" s="137"/>
      <c r="P3050" s="137"/>
      <c r="Q3050" s="137"/>
      <c r="R3050" s="137"/>
      <c r="S3050" s="137"/>
      <c r="T3050" s="137"/>
      <c r="U3050" s="137"/>
      <c r="V3050" s="137"/>
      <c r="W3050" s="137"/>
      <c r="X3050" s="137"/>
      <c r="Y3050" s="137"/>
      <c r="Z3050" s="137"/>
      <c r="AA3050" s="137"/>
      <c r="AB3050" s="137"/>
    </row>
    <row r="3051" s="139" customFormat="1" spans="1:28">
      <c r="A3051" s="137"/>
      <c r="B3051" s="137"/>
      <c r="C3051" s="137"/>
      <c r="D3051" s="137"/>
      <c r="E3051" s="137"/>
      <c r="F3051" s="137"/>
      <c r="G3051" s="137"/>
      <c r="H3051" s="137"/>
      <c r="I3051" s="137"/>
      <c r="J3051" s="137"/>
      <c r="K3051" s="137"/>
      <c r="L3051" s="137"/>
      <c r="M3051" s="137"/>
      <c r="N3051" s="137"/>
      <c r="O3051" s="137"/>
      <c r="P3051" s="137"/>
      <c r="Q3051" s="137"/>
      <c r="R3051" s="137"/>
      <c r="S3051" s="137"/>
      <c r="T3051" s="137"/>
      <c r="U3051" s="137"/>
      <c r="V3051" s="137"/>
      <c r="W3051" s="137"/>
      <c r="X3051" s="137"/>
      <c r="Y3051" s="137"/>
      <c r="Z3051" s="137"/>
      <c r="AA3051" s="137"/>
      <c r="AB3051" s="137"/>
    </row>
    <row r="3052" s="139" customFormat="1" spans="1:28">
      <c r="A3052" s="137"/>
      <c r="B3052" s="137"/>
      <c r="C3052" s="137"/>
      <c r="D3052" s="137"/>
      <c r="E3052" s="137"/>
      <c r="F3052" s="137"/>
      <c r="G3052" s="137"/>
      <c r="H3052" s="137"/>
      <c r="I3052" s="137"/>
      <c r="J3052" s="137"/>
      <c r="K3052" s="137"/>
      <c r="L3052" s="137"/>
      <c r="M3052" s="137"/>
      <c r="N3052" s="137"/>
      <c r="O3052" s="137"/>
      <c r="P3052" s="137"/>
      <c r="Q3052" s="137"/>
      <c r="R3052" s="137"/>
      <c r="S3052" s="137"/>
      <c r="T3052" s="137"/>
      <c r="U3052" s="137"/>
      <c r="V3052" s="137"/>
      <c r="W3052" s="137"/>
      <c r="X3052" s="137"/>
      <c r="Y3052" s="137"/>
      <c r="Z3052" s="137"/>
      <c r="AA3052" s="137"/>
      <c r="AB3052" s="137"/>
    </row>
    <row r="3053" s="139" customFormat="1" spans="1:28">
      <c r="A3053" s="137"/>
      <c r="B3053" s="137"/>
      <c r="C3053" s="137"/>
      <c r="D3053" s="137"/>
      <c r="E3053" s="137"/>
      <c r="F3053" s="137"/>
      <c r="G3053" s="137"/>
      <c r="H3053" s="137"/>
      <c r="I3053" s="137"/>
      <c r="J3053" s="137"/>
      <c r="K3053" s="137"/>
      <c r="L3053" s="137"/>
      <c r="M3053" s="137"/>
      <c r="N3053" s="137"/>
      <c r="O3053" s="137"/>
      <c r="P3053" s="137"/>
      <c r="Q3053" s="137"/>
      <c r="R3053" s="137"/>
      <c r="S3053" s="137"/>
      <c r="T3053" s="137"/>
      <c r="U3053" s="137"/>
      <c r="V3053" s="137"/>
      <c r="W3053" s="137"/>
      <c r="X3053" s="137"/>
      <c r="Y3053" s="137"/>
      <c r="Z3053" s="137"/>
      <c r="AA3053" s="137"/>
      <c r="AB3053" s="137"/>
    </row>
    <row r="3054" s="139" customFormat="1" spans="1:28">
      <c r="A3054" s="137"/>
      <c r="B3054" s="137"/>
      <c r="C3054" s="137"/>
      <c r="D3054" s="137"/>
      <c r="E3054" s="137"/>
      <c r="F3054" s="137"/>
      <c r="G3054" s="137"/>
      <c r="H3054" s="137"/>
      <c r="I3054" s="137"/>
      <c r="J3054" s="137"/>
      <c r="K3054" s="137"/>
      <c r="L3054" s="137"/>
      <c r="M3054" s="137"/>
      <c r="N3054" s="137"/>
      <c r="O3054" s="137"/>
      <c r="P3054" s="137"/>
      <c r="Q3054" s="137"/>
      <c r="R3054" s="137"/>
      <c r="S3054" s="137"/>
      <c r="T3054" s="137"/>
      <c r="U3054" s="137"/>
      <c r="V3054" s="137"/>
      <c r="W3054" s="137"/>
      <c r="X3054" s="137"/>
      <c r="Y3054" s="137"/>
      <c r="Z3054" s="137"/>
      <c r="AA3054" s="137"/>
      <c r="AB3054" s="137"/>
    </row>
    <row r="3055" s="139" customFormat="1" spans="1:28">
      <c r="A3055" s="137"/>
      <c r="B3055" s="137"/>
      <c r="C3055" s="137"/>
      <c r="D3055" s="137"/>
      <c r="E3055" s="137"/>
      <c r="F3055" s="137"/>
      <c r="G3055" s="137"/>
      <c r="H3055" s="137"/>
      <c r="I3055" s="137"/>
      <c r="J3055" s="137"/>
      <c r="K3055" s="137"/>
      <c r="L3055" s="137"/>
      <c r="M3055" s="137"/>
      <c r="N3055" s="137"/>
      <c r="O3055" s="137"/>
      <c r="P3055" s="137"/>
      <c r="Q3055" s="137"/>
      <c r="R3055" s="137"/>
      <c r="S3055" s="137"/>
      <c r="T3055" s="137"/>
      <c r="U3055" s="137"/>
      <c r="V3055" s="137"/>
      <c r="W3055" s="137"/>
      <c r="X3055" s="137"/>
      <c r="Y3055" s="137"/>
      <c r="Z3055" s="137"/>
      <c r="AA3055" s="137"/>
      <c r="AB3055" s="137"/>
    </row>
    <row r="3056" s="139" customFormat="1" spans="1:28">
      <c r="A3056" s="137"/>
      <c r="B3056" s="137"/>
      <c r="C3056" s="137"/>
      <c r="D3056" s="137"/>
      <c r="E3056" s="137"/>
      <c r="F3056" s="137"/>
      <c r="G3056" s="137"/>
      <c r="H3056" s="137"/>
      <c r="I3056" s="137"/>
      <c r="J3056" s="137"/>
      <c r="K3056" s="137"/>
      <c r="L3056" s="137"/>
      <c r="M3056" s="137"/>
      <c r="N3056" s="137"/>
      <c r="O3056" s="137"/>
      <c r="P3056" s="137"/>
      <c r="Q3056" s="137"/>
      <c r="R3056" s="137"/>
      <c r="S3056" s="137"/>
      <c r="T3056" s="137"/>
      <c r="U3056" s="137"/>
      <c r="V3056" s="137"/>
      <c r="W3056" s="137"/>
      <c r="X3056" s="137"/>
      <c r="Y3056" s="137"/>
      <c r="Z3056" s="137"/>
      <c r="AA3056" s="137"/>
      <c r="AB3056" s="137"/>
    </row>
    <row r="3057" s="139" customFormat="1" spans="1:28">
      <c r="A3057" s="137"/>
      <c r="B3057" s="137"/>
      <c r="C3057" s="137"/>
      <c r="D3057" s="137"/>
      <c r="E3057" s="137"/>
      <c r="F3057" s="137"/>
      <c r="G3057" s="137"/>
      <c r="H3057" s="137"/>
      <c r="I3057" s="137"/>
      <c r="J3057" s="137"/>
      <c r="K3057" s="137"/>
      <c r="L3057" s="137"/>
      <c r="M3057" s="137"/>
      <c r="N3057" s="137"/>
      <c r="O3057" s="137"/>
      <c r="P3057" s="137"/>
      <c r="Q3057" s="137"/>
      <c r="R3057" s="137"/>
      <c r="S3057" s="137"/>
      <c r="T3057" s="137"/>
      <c r="U3057" s="137"/>
      <c r="V3057" s="137"/>
      <c r="W3057" s="137"/>
      <c r="X3057" s="137"/>
      <c r="Y3057" s="137"/>
      <c r="Z3057" s="137"/>
      <c r="AA3057" s="137"/>
      <c r="AB3057" s="137"/>
    </row>
    <row r="3058" s="139" customFormat="1" spans="1:28">
      <c r="A3058" s="137"/>
      <c r="B3058" s="137"/>
      <c r="C3058" s="137"/>
      <c r="D3058" s="137"/>
      <c r="E3058" s="137"/>
      <c r="F3058" s="137"/>
      <c r="G3058" s="137"/>
      <c r="H3058" s="137"/>
      <c r="I3058" s="137"/>
      <c r="J3058" s="137"/>
      <c r="K3058" s="137"/>
      <c r="L3058" s="137"/>
      <c r="M3058" s="137"/>
      <c r="N3058" s="137"/>
      <c r="O3058" s="137"/>
      <c r="P3058" s="137"/>
      <c r="Q3058" s="137"/>
      <c r="R3058" s="137"/>
      <c r="S3058" s="137"/>
      <c r="T3058" s="137"/>
      <c r="U3058" s="137"/>
      <c r="V3058" s="137"/>
      <c r="W3058" s="137"/>
      <c r="X3058" s="137"/>
      <c r="Y3058" s="137"/>
      <c r="Z3058" s="137"/>
      <c r="AA3058" s="137"/>
      <c r="AB3058" s="137"/>
    </row>
    <row r="3059" s="139" customFormat="1" spans="1:28">
      <c r="A3059" s="137"/>
      <c r="B3059" s="137"/>
      <c r="C3059" s="137"/>
      <c r="D3059" s="137"/>
      <c r="E3059" s="137"/>
      <c r="F3059" s="137"/>
      <c r="G3059" s="137"/>
      <c r="H3059" s="137"/>
      <c r="I3059" s="137"/>
      <c r="J3059" s="137"/>
      <c r="K3059" s="137"/>
      <c r="L3059" s="137"/>
      <c r="M3059" s="137"/>
      <c r="N3059" s="137"/>
      <c r="O3059" s="137"/>
      <c r="P3059" s="137"/>
      <c r="Q3059" s="137"/>
      <c r="R3059" s="137"/>
      <c r="S3059" s="137"/>
      <c r="T3059" s="137"/>
      <c r="U3059" s="137"/>
      <c r="V3059" s="137"/>
      <c r="W3059" s="137"/>
      <c r="X3059" s="137"/>
      <c r="Y3059" s="137"/>
      <c r="Z3059" s="137"/>
      <c r="AA3059" s="137"/>
      <c r="AB3059" s="137"/>
    </row>
    <row r="3060" s="139" customFormat="1" spans="1:28">
      <c r="A3060" s="137"/>
      <c r="B3060" s="137"/>
      <c r="C3060" s="137"/>
      <c r="D3060" s="137"/>
      <c r="E3060" s="137"/>
      <c r="F3060" s="137"/>
      <c r="G3060" s="137"/>
      <c r="H3060" s="137"/>
      <c r="I3060" s="137"/>
      <c r="J3060" s="137"/>
      <c r="K3060" s="137"/>
      <c r="L3060" s="137"/>
      <c r="M3060" s="137"/>
      <c r="N3060" s="137"/>
      <c r="O3060" s="137"/>
      <c r="P3060" s="137"/>
      <c r="Q3060" s="137"/>
      <c r="R3060" s="137"/>
      <c r="S3060" s="137"/>
      <c r="T3060" s="137"/>
      <c r="U3060" s="137"/>
      <c r="V3060" s="137"/>
      <c r="W3060" s="137"/>
      <c r="X3060" s="137"/>
      <c r="Y3060" s="137"/>
      <c r="Z3060" s="137"/>
      <c r="AA3060" s="137"/>
      <c r="AB3060" s="137"/>
    </row>
    <row r="3061" s="139" customFormat="1" spans="1:28">
      <c r="A3061" s="137"/>
      <c r="B3061" s="137"/>
      <c r="C3061" s="137"/>
      <c r="D3061" s="137"/>
      <c r="E3061" s="137"/>
      <c r="F3061" s="137"/>
      <c r="G3061" s="137"/>
      <c r="H3061" s="137"/>
      <c r="I3061" s="137"/>
      <c r="J3061" s="137"/>
      <c r="K3061" s="137"/>
      <c r="L3061" s="137"/>
      <c r="M3061" s="137"/>
      <c r="N3061" s="137"/>
      <c r="O3061" s="137"/>
      <c r="P3061" s="137"/>
      <c r="Q3061" s="137"/>
      <c r="R3061" s="137"/>
      <c r="S3061" s="137"/>
      <c r="T3061" s="137"/>
      <c r="U3061" s="137"/>
      <c r="V3061" s="137"/>
      <c r="W3061" s="137"/>
      <c r="X3061" s="137"/>
      <c r="Y3061" s="137"/>
      <c r="Z3061" s="137"/>
      <c r="AA3061" s="137"/>
      <c r="AB3061" s="137"/>
    </row>
    <row r="3062" s="139" customFormat="1" spans="1:28">
      <c r="A3062" s="137"/>
      <c r="B3062" s="137"/>
      <c r="C3062" s="137"/>
      <c r="D3062" s="137"/>
      <c r="E3062" s="137"/>
      <c r="F3062" s="137"/>
      <c r="G3062" s="137"/>
      <c r="H3062" s="137"/>
      <c r="I3062" s="137"/>
      <c r="J3062" s="137"/>
      <c r="K3062" s="137"/>
      <c r="L3062" s="137"/>
      <c r="M3062" s="137"/>
      <c r="N3062" s="137"/>
      <c r="O3062" s="137"/>
      <c r="P3062" s="137"/>
      <c r="Q3062" s="137"/>
      <c r="R3062" s="137"/>
      <c r="S3062" s="137"/>
      <c r="T3062" s="137"/>
      <c r="U3062" s="137"/>
      <c r="V3062" s="137"/>
      <c r="W3062" s="137"/>
      <c r="X3062" s="137"/>
      <c r="Y3062" s="137"/>
      <c r="Z3062" s="137"/>
      <c r="AA3062" s="137"/>
      <c r="AB3062" s="137"/>
    </row>
    <row r="3063" s="139" customFormat="1" spans="1:28">
      <c r="A3063" s="137"/>
      <c r="B3063" s="137"/>
      <c r="C3063" s="137"/>
      <c r="D3063" s="137"/>
      <c r="E3063" s="137"/>
      <c r="F3063" s="137"/>
      <c r="G3063" s="137"/>
      <c r="H3063" s="137"/>
      <c r="I3063" s="137"/>
      <c r="J3063" s="137"/>
      <c r="K3063" s="137"/>
      <c r="L3063" s="137"/>
      <c r="M3063" s="137"/>
      <c r="N3063" s="137"/>
      <c r="O3063" s="137"/>
      <c r="P3063" s="137"/>
      <c r="Q3063" s="137"/>
      <c r="R3063" s="137"/>
      <c r="S3063" s="137"/>
      <c r="T3063" s="137"/>
      <c r="U3063" s="137"/>
      <c r="V3063" s="137"/>
      <c r="W3063" s="137"/>
      <c r="X3063" s="137"/>
      <c r="Y3063" s="137"/>
      <c r="Z3063" s="137"/>
      <c r="AA3063" s="137"/>
      <c r="AB3063" s="137"/>
    </row>
    <row r="3064" s="139" customFormat="1" spans="1:28">
      <c r="A3064" s="137"/>
      <c r="B3064" s="137"/>
      <c r="C3064" s="137"/>
      <c r="D3064" s="137"/>
      <c r="E3064" s="137"/>
      <c r="F3064" s="137"/>
      <c r="G3064" s="137"/>
      <c r="H3064" s="137"/>
      <c r="I3064" s="137"/>
      <c r="J3064" s="137"/>
      <c r="K3064" s="137"/>
      <c r="L3064" s="137"/>
      <c r="M3064" s="137"/>
      <c r="N3064" s="137"/>
      <c r="O3064" s="137"/>
      <c r="P3064" s="137"/>
      <c r="Q3064" s="137"/>
      <c r="R3064" s="137"/>
      <c r="S3064" s="137"/>
      <c r="T3064" s="137"/>
      <c r="U3064" s="137"/>
      <c r="V3064" s="137"/>
      <c r="W3064" s="137"/>
      <c r="X3064" s="137"/>
      <c r="Y3064" s="137"/>
      <c r="Z3064" s="137"/>
      <c r="AA3064" s="137"/>
      <c r="AB3064" s="137"/>
    </row>
    <row r="3065" s="139" customFormat="1" spans="1:28">
      <c r="A3065" s="137"/>
      <c r="B3065" s="137"/>
      <c r="C3065" s="137"/>
      <c r="D3065" s="137"/>
      <c r="E3065" s="137"/>
      <c r="F3065" s="137"/>
      <c r="G3065" s="137"/>
      <c r="H3065" s="137"/>
      <c r="I3065" s="137"/>
      <c r="J3065" s="137"/>
      <c r="K3065" s="137"/>
      <c r="L3065" s="137"/>
      <c r="M3065" s="137"/>
      <c r="N3065" s="137"/>
      <c r="O3065" s="137"/>
      <c r="P3065" s="137"/>
      <c r="Q3065" s="137"/>
      <c r="R3065" s="137"/>
      <c r="S3065" s="137"/>
      <c r="T3065" s="137"/>
      <c r="U3065" s="137"/>
      <c r="V3065" s="137"/>
      <c r="W3065" s="137"/>
      <c r="X3065" s="137"/>
      <c r="Y3065" s="137"/>
      <c r="Z3065" s="137"/>
      <c r="AA3065" s="137"/>
      <c r="AB3065" s="137"/>
    </row>
    <row r="3066" s="139" customFormat="1" spans="1:28">
      <c r="A3066" s="137"/>
      <c r="B3066" s="137"/>
      <c r="C3066" s="137"/>
      <c r="D3066" s="137"/>
      <c r="E3066" s="137"/>
      <c r="F3066" s="137"/>
      <c r="G3066" s="137"/>
      <c r="H3066" s="137"/>
      <c r="I3066" s="137"/>
      <c r="J3066" s="137"/>
      <c r="K3066" s="137"/>
      <c r="L3066" s="137"/>
      <c r="M3066" s="137"/>
      <c r="N3066" s="137"/>
      <c r="O3066" s="137"/>
      <c r="P3066" s="137"/>
      <c r="Q3066" s="137"/>
      <c r="R3066" s="137"/>
      <c r="S3066" s="137"/>
      <c r="T3066" s="137"/>
      <c r="U3066" s="137"/>
      <c r="V3066" s="137"/>
      <c r="W3066" s="137"/>
      <c r="X3066" s="137"/>
      <c r="Y3066" s="137"/>
      <c r="Z3066" s="137"/>
      <c r="AA3066" s="137"/>
      <c r="AB3066" s="137"/>
    </row>
    <row r="3067" s="139" customFormat="1" spans="1:28">
      <c r="A3067" s="137"/>
      <c r="B3067" s="137"/>
      <c r="C3067" s="137"/>
      <c r="D3067" s="137"/>
      <c r="E3067" s="137"/>
      <c r="F3067" s="137"/>
      <c r="G3067" s="137"/>
      <c r="H3067" s="137"/>
      <c r="I3067" s="137"/>
      <c r="J3067" s="137"/>
      <c r="K3067" s="137"/>
      <c r="L3067" s="137"/>
      <c r="M3067" s="137"/>
      <c r="N3067" s="137"/>
      <c r="O3067" s="137"/>
      <c r="P3067" s="137"/>
      <c r="Q3067" s="137"/>
      <c r="R3067" s="137"/>
      <c r="S3067" s="137"/>
      <c r="T3067" s="137"/>
      <c r="U3067" s="137"/>
      <c r="V3067" s="137"/>
      <c r="W3067" s="137"/>
      <c r="X3067" s="137"/>
      <c r="Y3067" s="137"/>
      <c r="Z3067" s="137"/>
      <c r="AA3067" s="137"/>
      <c r="AB3067" s="137"/>
    </row>
    <row r="3068" s="139" customFormat="1" spans="1:28">
      <c r="A3068" s="137"/>
      <c r="B3068" s="137"/>
      <c r="C3068" s="137"/>
      <c r="D3068" s="137"/>
      <c r="E3068" s="137"/>
      <c r="F3068" s="137"/>
      <c r="G3068" s="137"/>
      <c r="H3068" s="137"/>
      <c r="I3068" s="137"/>
      <c r="J3068" s="137"/>
      <c r="K3068" s="137"/>
      <c r="L3068" s="137"/>
      <c r="M3068" s="137"/>
      <c r="N3068" s="137"/>
      <c r="O3068" s="137"/>
      <c r="P3068" s="137"/>
      <c r="Q3068" s="137"/>
      <c r="R3068" s="137"/>
      <c r="S3068" s="137"/>
      <c r="T3068" s="137"/>
      <c r="U3068" s="137"/>
      <c r="V3068" s="137"/>
      <c r="W3068" s="137"/>
      <c r="X3068" s="137"/>
      <c r="Y3068" s="137"/>
      <c r="Z3068" s="137"/>
      <c r="AA3068" s="137"/>
      <c r="AB3068" s="137"/>
    </row>
    <row r="3069" s="139" customFormat="1" spans="1:28">
      <c r="A3069" s="137"/>
      <c r="B3069" s="137"/>
      <c r="C3069" s="137"/>
      <c r="D3069" s="137"/>
      <c r="E3069" s="137"/>
      <c r="F3069" s="137"/>
      <c r="G3069" s="137"/>
      <c r="H3069" s="137"/>
      <c r="I3069" s="137"/>
      <c r="J3069" s="137"/>
      <c r="K3069" s="137"/>
      <c r="L3069" s="137"/>
      <c r="M3069" s="137"/>
      <c r="N3069" s="137"/>
      <c r="O3069" s="137"/>
      <c r="P3069" s="137"/>
      <c r="Q3069" s="137"/>
      <c r="R3069" s="137"/>
      <c r="S3069" s="137"/>
      <c r="T3069" s="137"/>
      <c r="U3069" s="137"/>
      <c r="V3069" s="137"/>
      <c r="W3069" s="137"/>
      <c r="X3069" s="137"/>
      <c r="Y3069" s="137"/>
      <c r="Z3069" s="137"/>
      <c r="AA3069" s="137"/>
      <c r="AB3069" s="137"/>
    </row>
    <row r="3070" s="139" customFormat="1" spans="1:28">
      <c r="A3070" s="137"/>
      <c r="B3070" s="137"/>
      <c r="C3070" s="137"/>
      <c r="D3070" s="137"/>
      <c r="E3070" s="137"/>
      <c r="F3070" s="137"/>
      <c r="G3070" s="137"/>
      <c r="H3070" s="137"/>
      <c r="I3070" s="137"/>
      <c r="J3070" s="137"/>
      <c r="K3070" s="137"/>
      <c r="L3070" s="137"/>
      <c r="M3070" s="137"/>
      <c r="N3070" s="137"/>
      <c r="O3070" s="137"/>
      <c r="P3070" s="137"/>
      <c r="Q3070" s="137"/>
      <c r="R3070" s="137"/>
      <c r="S3070" s="137"/>
      <c r="T3070" s="137"/>
      <c r="U3070" s="137"/>
      <c r="V3070" s="137"/>
      <c r="W3070" s="137"/>
      <c r="X3070" s="137"/>
      <c r="Y3070" s="137"/>
      <c r="Z3070" s="137"/>
      <c r="AA3070" s="137"/>
      <c r="AB3070" s="137"/>
    </row>
    <row r="3071" s="139" customFormat="1" spans="1:28">
      <c r="A3071" s="137"/>
      <c r="B3071" s="137"/>
      <c r="C3071" s="137"/>
      <c r="D3071" s="137"/>
      <c r="E3071" s="137"/>
      <c r="F3071" s="137"/>
      <c r="G3071" s="137"/>
      <c r="H3071" s="137"/>
      <c r="I3071" s="137"/>
      <c r="J3071" s="137"/>
      <c r="K3071" s="137"/>
      <c r="L3071" s="137"/>
      <c r="M3071" s="137"/>
      <c r="N3071" s="137"/>
      <c r="O3071" s="137"/>
      <c r="P3071" s="137"/>
      <c r="Q3071" s="137"/>
      <c r="R3071" s="137"/>
      <c r="S3071" s="137"/>
      <c r="T3071" s="137"/>
      <c r="U3071" s="137"/>
      <c r="V3071" s="137"/>
      <c r="W3071" s="137"/>
      <c r="X3071" s="137"/>
      <c r="Y3071" s="137"/>
      <c r="Z3071" s="137"/>
      <c r="AA3071" s="137"/>
      <c r="AB3071" s="137"/>
    </row>
    <row r="3072" s="139" customFormat="1" spans="1:28">
      <c r="A3072" s="137"/>
      <c r="B3072" s="137"/>
      <c r="C3072" s="137"/>
      <c r="D3072" s="137"/>
      <c r="E3072" s="137"/>
      <c r="F3072" s="137"/>
      <c r="G3072" s="137"/>
      <c r="H3072" s="137"/>
      <c r="I3072" s="137"/>
      <c r="J3072" s="137"/>
      <c r="K3072" s="137"/>
      <c r="L3072" s="137"/>
      <c r="M3072" s="137"/>
      <c r="N3072" s="137"/>
      <c r="O3072" s="137"/>
      <c r="P3072" s="137"/>
      <c r="Q3072" s="137"/>
      <c r="R3072" s="137"/>
      <c r="S3072" s="137"/>
      <c r="T3072" s="137"/>
      <c r="U3072" s="137"/>
      <c r="V3072" s="137"/>
      <c r="W3072" s="137"/>
      <c r="X3072" s="137"/>
      <c r="Y3072" s="137"/>
      <c r="Z3072" s="137"/>
      <c r="AA3072" s="137"/>
      <c r="AB3072" s="137"/>
    </row>
    <row r="3073" s="139" customFormat="1" spans="1:28">
      <c r="A3073" s="137"/>
      <c r="B3073" s="137"/>
      <c r="C3073" s="137"/>
      <c r="D3073" s="137"/>
      <c r="E3073" s="137"/>
      <c r="F3073" s="137"/>
      <c r="G3073" s="137"/>
      <c r="H3073" s="137"/>
      <c r="I3073" s="137"/>
      <c r="J3073" s="137"/>
      <c r="K3073" s="137"/>
      <c r="L3073" s="137"/>
      <c r="M3073" s="137"/>
      <c r="N3073" s="137"/>
      <c r="O3073" s="137"/>
      <c r="P3073" s="137"/>
      <c r="Q3073" s="137"/>
      <c r="R3073" s="137"/>
      <c r="S3073" s="137"/>
      <c r="T3073" s="137"/>
      <c r="U3073" s="137"/>
      <c r="V3073" s="137"/>
      <c r="W3073" s="137"/>
      <c r="X3073" s="137"/>
      <c r="Y3073" s="137"/>
      <c r="Z3073" s="137"/>
      <c r="AA3073" s="137"/>
      <c r="AB3073" s="137"/>
    </row>
    <row r="3074" s="139" customFormat="1" spans="1:28">
      <c r="A3074" s="137"/>
      <c r="B3074" s="137"/>
      <c r="C3074" s="137"/>
      <c r="D3074" s="137"/>
      <c r="E3074" s="137"/>
      <c r="F3074" s="137"/>
      <c r="G3074" s="137"/>
      <c r="H3074" s="137"/>
      <c r="I3074" s="137"/>
      <c r="J3074" s="137"/>
      <c r="K3074" s="137"/>
      <c r="L3074" s="137"/>
      <c r="M3074" s="137"/>
      <c r="N3074" s="137"/>
      <c r="O3074" s="137"/>
      <c r="P3074" s="137"/>
      <c r="Q3074" s="137"/>
      <c r="R3074" s="137"/>
      <c r="S3074" s="137"/>
      <c r="T3074" s="137"/>
      <c r="U3074" s="137"/>
      <c r="V3074" s="137"/>
      <c r="W3074" s="137"/>
      <c r="X3074" s="137"/>
      <c r="Y3074" s="137"/>
      <c r="Z3074" s="137"/>
      <c r="AA3074" s="137"/>
      <c r="AB3074" s="137"/>
    </row>
    <row r="3075" s="139" customFormat="1" spans="1:28">
      <c r="A3075" s="137"/>
      <c r="B3075" s="137"/>
      <c r="C3075" s="137"/>
      <c r="D3075" s="137"/>
      <c r="E3075" s="137"/>
      <c r="F3075" s="137"/>
      <c r="G3075" s="137"/>
      <c r="H3075" s="137"/>
      <c r="I3075" s="137"/>
      <c r="J3075" s="137"/>
      <c r="K3075" s="137"/>
      <c r="L3075" s="137"/>
      <c r="M3075" s="137"/>
      <c r="N3075" s="137"/>
      <c r="O3075" s="137"/>
      <c r="P3075" s="137"/>
      <c r="Q3075" s="137"/>
      <c r="R3075" s="137"/>
      <c r="S3075" s="137"/>
      <c r="T3075" s="137"/>
      <c r="U3075" s="137"/>
      <c r="V3075" s="137"/>
      <c r="W3075" s="137"/>
      <c r="X3075" s="137"/>
      <c r="Y3075" s="137"/>
      <c r="Z3075" s="137"/>
      <c r="AA3075" s="137"/>
      <c r="AB3075" s="137"/>
    </row>
    <row r="3076" s="139" customFormat="1" spans="1:28">
      <c r="A3076" s="137"/>
      <c r="B3076" s="137"/>
      <c r="C3076" s="137"/>
      <c r="D3076" s="137"/>
      <c r="E3076" s="137"/>
      <c r="F3076" s="137"/>
      <c r="G3076" s="137"/>
      <c r="H3076" s="137"/>
      <c r="I3076" s="137"/>
      <c r="J3076" s="137"/>
      <c r="K3076" s="137"/>
      <c r="L3076" s="137"/>
      <c r="M3076" s="137"/>
      <c r="N3076" s="137"/>
      <c r="O3076" s="137"/>
      <c r="P3076" s="137"/>
      <c r="Q3076" s="137"/>
      <c r="R3076" s="137"/>
      <c r="S3076" s="137"/>
      <c r="T3076" s="137"/>
      <c r="U3076" s="137"/>
      <c r="V3076" s="137"/>
      <c r="W3076" s="137"/>
      <c r="X3076" s="137"/>
      <c r="Y3076" s="137"/>
      <c r="Z3076" s="137"/>
      <c r="AA3076" s="137"/>
      <c r="AB3076" s="137"/>
    </row>
    <row r="3077" s="139" customFormat="1" spans="1:28">
      <c r="A3077" s="137"/>
      <c r="B3077" s="137"/>
      <c r="C3077" s="137"/>
      <c r="D3077" s="137"/>
      <c r="E3077" s="137"/>
      <c r="F3077" s="137"/>
      <c r="G3077" s="137"/>
      <c r="H3077" s="137"/>
      <c r="I3077" s="137"/>
      <c r="J3077" s="137"/>
      <c r="K3077" s="137"/>
      <c r="L3077" s="137"/>
      <c r="M3077" s="137"/>
      <c r="N3077" s="137"/>
      <c r="O3077" s="137"/>
      <c r="P3077" s="137"/>
      <c r="Q3077" s="137"/>
      <c r="R3077" s="137"/>
      <c r="S3077" s="137"/>
      <c r="T3077" s="137"/>
      <c r="U3077" s="137"/>
      <c r="V3077" s="137"/>
      <c r="W3077" s="137"/>
      <c r="X3077" s="137"/>
      <c r="Y3077" s="137"/>
      <c r="Z3077" s="137"/>
      <c r="AA3077" s="137"/>
      <c r="AB3077" s="137"/>
    </row>
    <row r="3078" s="139" customFormat="1" spans="1:28">
      <c r="A3078" s="137"/>
      <c r="B3078" s="137"/>
      <c r="C3078" s="137"/>
      <c r="D3078" s="137"/>
      <c r="E3078" s="137"/>
      <c r="F3078" s="137"/>
      <c r="G3078" s="137"/>
      <c r="H3078" s="137"/>
      <c r="I3078" s="137"/>
      <c r="J3078" s="137"/>
      <c r="K3078" s="137"/>
      <c r="L3078" s="137"/>
      <c r="M3078" s="137"/>
      <c r="N3078" s="137"/>
      <c r="O3078" s="137"/>
      <c r="P3078" s="137"/>
      <c r="Q3078" s="137"/>
      <c r="R3078" s="137"/>
      <c r="S3078" s="137"/>
      <c r="T3078" s="137"/>
      <c r="U3078" s="137"/>
      <c r="V3078" s="137"/>
      <c r="W3078" s="137"/>
      <c r="X3078" s="137"/>
      <c r="Y3078" s="137"/>
      <c r="Z3078" s="137"/>
      <c r="AA3078" s="137"/>
      <c r="AB3078" s="137"/>
    </row>
    <row r="3079" s="139" customFormat="1" spans="1:28">
      <c r="A3079" s="137"/>
      <c r="B3079" s="137"/>
      <c r="C3079" s="137"/>
      <c r="D3079" s="137"/>
      <c r="E3079" s="137"/>
      <c r="F3079" s="137"/>
      <c r="G3079" s="137"/>
      <c r="H3079" s="137"/>
      <c r="I3079" s="137"/>
      <c r="J3079" s="137"/>
      <c r="K3079" s="137"/>
      <c r="L3079" s="137"/>
      <c r="M3079" s="137"/>
      <c r="N3079" s="137"/>
      <c r="O3079" s="137"/>
      <c r="P3079" s="137"/>
      <c r="Q3079" s="137"/>
      <c r="R3079" s="137"/>
      <c r="S3079" s="137"/>
      <c r="T3079" s="137"/>
      <c r="U3079" s="137"/>
      <c r="V3079" s="137"/>
      <c r="W3079" s="137"/>
      <c r="X3079" s="137"/>
      <c r="Y3079" s="137"/>
      <c r="Z3079" s="137"/>
      <c r="AA3079" s="137"/>
      <c r="AB3079" s="137"/>
    </row>
    <row r="3080" s="139" customFormat="1" spans="1:28">
      <c r="A3080" s="137"/>
      <c r="B3080" s="137"/>
      <c r="C3080" s="137"/>
      <c r="D3080" s="137"/>
      <c r="E3080" s="137"/>
      <c r="F3080" s="137"/>
      <c r="G3080" s="137"/>
      <c r="H3080" s="137"/>
      <c r="I3080" s="137"/>
      <c r="J3080" s="137"/>
      <c r="K3080" s="137"/>
      <c r="L3080" s="137"/>
      <c r="M3080" s="137"/>
      <c r="N3080" s="137"/>
      <c r="O3080" s="137"/>
      <c r="P3080" s="137"/>
      <c r="Q3080" s="137"/>
      <c r="R3080" s="137"/>
      <c r="S3080" s="137"/>
      <c r="T3080" s="137"/>
      <c r="U3080" s="137"/>
      <c r="V3080" s="137"/>
      <c r="W3080" s="137"/>
      <c r="X3080" s="137"/>
      <c r="Y3080" s="137"/>
      <c r="Z3080" s="137"/>
      <c r="AA3080" s="137"/>
      <c r="AB3080" s="137"/>
    </row>
    <row r="3081" s="139" customFormat="1" spans="1:28">
      <c r="A3081" s="137"/>
      <c r="B3081" s="137"/>
      <c r="C3081" s="137"/>
      <c r="D3081" s="137"/>
      <c r="E3081" s="137"/>
      <c r="F3081" s="137"/>
      <c r="G3081" s="137"/>
      <c r="H3081" s="137"/>
      <c r="I3081" s="137"/>
      <c r="J3081" s="137"/>
      <c r="K3081" s="137"/>
      <c r="L3081" s="137"/>
      <c r="M3081" s="137"/>
      <c r="N3081" s="137"/>
      <c r="O3081" s="137"/>
      <c r="P3081" s="137"/>
      <c r="Q3081" s="137"/>
      <c r="R3081" s="137"/>
      <c r="S3081" s="137"/>
      <c r="T3081" s="137"/>
      <c r="U3081" s="137"/>
      <c r="V3081" s="137"/>
      <c r="W3081" s="137"/>
      <c r="X3081" s="137"/>
      <c r="Y3081" s="137"/>
      <c r="Z3081" s="137"/>
      <c r="AA3081" s="137"/>
      <c r="AB3081" s="137"/>
    </row>
    <row r="3082" s="139" customFormat="1" spans="1:28">
      <c r="A3082" s="137"/>
      <c r="B3082" s="137"/>
      <c r="C3082" s="137"/>
      <c r="D3082" s="137"/>
      <c r="E3082" s="137"/>
      <c r="F3082" s="137"/>
      <c r="G3082" s="137"/>
      <c r="H3082" s="137"/>
      <c r="I3082" s="137"/>
      <c r="J3082" s="137"/>
      <c r="K3082" s="137"/>
      <c r="L3082" s="137"/>
      <c r="M3082" s="137"/>
      <c r="N3082" s="137"/>
      <c r="O3082" s="137"/>
      <c r="P3082" s="137"/>
      <c r="Q3082" s="137"/>
      <c r="R3082" s="137"/>
      <c r="S3082" s="137"/>
      <c r="T3082" s="137"/>
      <c r="U3082" s="137"/>
      <c r="V3082" s="137"/>
      <c r="W3082" s="137"/>
      <c r="X3082" s="137"/>
      <c r="Y3082" s="137"/>
      <c r="Z3082" s="137"/>
      <c r="AA3082" s="137"/>
      <c r="AB3082" s="137"/>
    </row>
    <row r="3083" s="139" customFormat="1" spans="1:28">
      <c r="A3083" s="137"/>
      <c r="B3083" s="137"/>
      <c r="C3083" s="137"/>
      <c r="D3083" s="137"/>
      <c r="E3083" s="137"/>
      <c r="F3083" s="137"/>
      <c r="G3083" s="137"/>
      <c r="H3083" s="137"/>
      <c r="I3083" s="137"/>
      <c r="J3083" s="137"/>
      <c r="K3083" s="137"/>
      <c r="L3083" s="137"/>
      <c r="M3083" s="137"/>
      <c r="N3083" s="137"/>
      <c r="O3083" s="137"/>
      <c r="P3083" s="137"/>
      <c r="Q3083" s="137"/>
      <c r="R3083" s="137"/>
      <c r="S3083" s="137"/>
      <c r="T3083" s="137"/>
      <c r="U3083" s="137"/>
      <c r="V3083" s="137"/>
      <c r="W3083" s="137"/>
      <c r="X3083" s="137"/>
      <c r="Y3083" s="137"/>
      <c r="Z3083" s="137"/>
      <c r="AA3083" s="137"/>
      <c r="AB3083" s="137"/>
    </row>
    <row r="3084" s="139" customFormat="1" spans="1:28">
      <c r="A3084" s="137"/>
      <c r="B3084" s="137"/>
      <c r="C3084" s="137"/>
      <c r="D3084" s="137"/>
      <c r="E3084" s="137"/>
      <c r="F3084" s="137"/>
      <c r="G3084" s="137"/>
      <c r="H3084" s="137"/>
      <c r="I3084" s="137"/>
      <c r="J3084" s="137"/>
      <c r="K3084" s="137"/>
      <c r="L3084" s="137"/>
      <c r="M3084" s="137"/>
      <c r="N3084" s="137"/>
      <c r="O3084" s="137"/>
      <c r="P3084" s="137"/>
      <c r="Q3084" s="137"/>
      <c r="R3084" s="137"/>
      <c r="S3084" s="137"/>
      <c r="T3084" s="137"/>
      <c r="U3084" s="137"/>
      <c r="V3084" s="137"/>
      <c r="W3084" s="137"/>
      <c r="X3084" s="137"/>
      <c r="Y3084" s="137"/>
      <c r="Z3084" s="137"/>
      <c r="AA3084" s="137"/>
      <c r="AB3084" s="137"/>
    </row>
    <row r="3085" s="139" customFormat="1" spans="1:28">
      <c r="A3085" s="137"/>
      <c r="B3085" s="137"/>
      <c r="C3085" s="137"/>
      <c r="D3085" s="137"/>
      <c r="E3085" s="137"/>
      <c r="F3085" s="137"/>
      <c r="G3085" s="137"/>
      <c r="H3085" s="137"/>
      <c r="I3085" s="137"/>
      <c r="J3085" s="137"/>
      <c r="K3085" s="137"/>
      <c r="L3085" s="137"/>
      <c r="M3085" s="137"/>
      <c r="N3085" s="137"/>
      <c r="O3085" s="137"/>
      <c r="P3085" s="137"/>
      <c r="Q3085" s="137"/>
      <c r="R3085" s="137"/>
      <c r="S3085" s="137"/>
      <c r="T3085" s="137"/>
      <c r="U3085" s="137"/>
      <c r="V3085" s="137"/>
      <c r="W3085" s="137"/>
      <c r="X3085" s="137"/>
      <c r="Y3085" s="137"/>
      <c r="Z3085" s="137"/>
      <c r="AA3085" s="137"/>
      <c r="AB3085" s="137"/>
    </row>
    <row r="3086" s="139" customFormat="1" spans="1:28">
      <c r="A3086" s="137"/>
      <c r="B3086" s="137"/>
      <c r="C3086" s="137"/>
      <c r="D3086" s="137"/>
      <c r="E3086" s="137"/>
      <c r="F3086" s="137"/>
      <c r="G3086" s="137"/>
      <c r="H3086" s="137"/>
      <c r="I3086" s="137"/>
      <c r="J3086" s="137"/>
      <c r="K3086" s="137"/>
      <c r="L3086" s="137"/>
      <c r="M3086" s="137"/>
      <c r="N3086" s="137"/>
      <c r="O3086" s="137"/>
      <c r="P3086" s="137"/>
      <c r="Q3086" s="137"/>
      <c r="R3086" s="137"/>
      <c r="S3086" s="137"/>
      <c r="T3086" s="137"/>
      <c r="U3086" s="137"/>
      <c r="V3086" s="137"/>
      <c r="W3086" s="137"/>
      <c r="X3086" s="137"/>
      <c r="Y3086" s="137"/>
      <c r="Z3086" s="137"/>
      <c r="AA3086" s="137"/>
      <c r="AB3086" s="137"/>
    </row>
    <row r="3087" s="139" customFormat="1" spans="1:28">
      <c r="A3087" s="137"/>
      <c r="B3087" s="137"/>
      <c r="C3087" s="137"/>
      <c r="D3087" s="137"/>
      <c r="E3087" s="137"/>
      <c r="F3087" s="137"/>
      <c r="G3087" s="137"/>
      <c r="H3087" s="137"/>
      <c r="I3087" s="137"/>
      <c r="J3087" s="137"/>
      <c r="K3087" s="137"/>
      <c r="L3087" s="137"/>
      <c r="M3087" s="137"/>
      <c r="N3087" s="137"/>
      <c r="O3087" s="137"/>
      <c r="P3087" s="137"/>
      <c r="Q3087" s="137"/>
      <c r="R3087" s="137"/>
      <c r="S3087" s="137"/>
      <c r="T3087" s="137"/>
      <c r="U3087" s="137"/>
      <c r="V3087" s="137"/>
      <c r="W3087" s="137"/>
      <c r="X3087" s="137"/>
      <c r="Y3087" s="137"/>
      <c r="Z3087" s="137"/>
      <c r="AA3087" s="137"/>
      <c r="AB3087" s="137"/>
    </row>
    <row r="3088" s="139" customFormat="1" spans="1:28">
      <c r="A3088" s="137"/>
      <c r="B3088" s="137"/>
      <c r="C3088" s="137"/>
      <c r="D3088" s="137"/>
      <c r="E3088" s="137"/>
      <c r="F3088" s="137"/>
      <c r="G3088" s="137"/>
      <c r="H3088" s="137"/>
      <c r="I3088" s="137"/>
      <c r="J3088" s="137"/>
      <c r="K3088" s="137"/>
      <c r="L3088" s="137"/>
      <c r="M3088" s="137"/>
      <c r="N3088" s="137"/>
      <c r="O3088" s="137"/>
      <c r="P3088" s="137"/>
      <c r="Q3088" s="137"/>
      <c r="R3088" s="137"/>
      <c r="S3088" s="137"/>
      <c r="T3088" s="137"/>
      <c r="U3088" s="137"/>
      <c r="V3088" s="137"/>
      <c r="W3088" s="137"/>
      <c r="X3088" s="137"/>
      <c r="Y3088" s="137"/>
      <c r="Z3088" s="137"/>
      <c r="AA3088" s="137"/>
      <c r="AB3088" s="137"/>
    </row>
    <row r="3089" s="139" customFormat="1" spans="1:28">
      <c r="A3089" s="137"/>
      <c r="B3089" s="137"/>
      <c r="C3089" s="137"/>
      <c r="D3089" s="137"/>
      <c r="E3089" s="137"/>
      <c r="F3089" s="137"/>
      <c r="G3089" s="137"/>
      <c r="H3089" s="137"/>
      <c r="I3089" s="137"/>
      <c r="J3089" s="137"/>
      <c r="K3089" s="137"/>
      <c r="L3089" s="137"/>
      <c r="M3089" s="137"/>
      <c r="N3089" s="137"/>
      <c r="O3089" s="137"/>
      <c r="P3089" s="137"/>
      <c r="Q3089" s="137"/>
      <c r="R3089" s="137"/>
      <c r="S3089" s="137"/>
      <c r="T3089" s="137"/>
      <c r="U3089" s="137"/>
      <c r="V3089" s="137"/>
      <c r="W3089" s="137"/>
      <c r="X3089" s="137"/>
      <c r="Y3089" s="137"/>
      <c r="Z3089" s="137"/>
      <c r="AA3089" s="137"/>
      <c r="AB3089" s="137"/>
    </row>
    <row r="3090" s="139" customFormat="1" spans="1:28">
      <c r="A3090" s="137"/>
      <c r="B3090" s="137"/>
      <c r="C3090" s="137"/>
      <c r="D3090" s="137"/>
      <c r="E3090" s="137"/>
      <c r="F3090" s="137"/>
      <c r="G3090" s="137"/>
      <c r="H3090" s="137"/>
      <c r="I3090" s="137"/>
      <c r="J3090" s="137"/>
      <c r="K3090" s="137"/>
      <c r="L3090" s="137"/>
      <c r="M3090" s="137"/>
      <c r="N3090" s="137"/>
      <c r="O3090" s="137"/>
      <c r="P3090" s="137"/>
      <c r="Q3090" s="137"/>
      <c r="R3090" s="137"/>
      <c r="S3090" s="137"/>
      <c r="T3090" s="137"/>
      <c r="U3090" s="137"/>
      <c r="V3090" s="137"/>
      <c r="W3090" s="137"/>
      <c r="X3090" s="137"/>
      <c r="Y3090" s="137"/>
      <c r="Z3090" s="137"/>
      <c r="AA3090" s="137"/>
      <c r="AB3090" s="137"/>
    </row>
    <row r="3091" s="139" customFormat="1" spans="1:28">
      <c r="A3091" s="137"/>
      <c r="B3091" s="137"/>
      <c r="C3091" s="137"/>
      <c r="D3091" s="137"/>
      <c r="E3091" s="137"/>
      <c r="F3091" s="137"/>
      <c r="G3091" s="137"/>
      <c r="H3091" s="137"/>
      <c r="I3091" s="137"/>
      <c r="J3091" s="137"/>
      <c r="K3091" s="137"/>
      <c r="L3091" s="137"/>
      <c r="M3091" s="137"/>
      <c r="N3091" s="137"/>
      <c r="O3091" s="137"/>
      <c r="P3091" s="137"/>
      <c r="Q3091" s="137"/>
      <c r="R3091" s="137"/>
      <c r="S3091" s="137"/>
      <c r="T3091" s="137"/>
      <c r="U3091" s="137"/>
      <c r="V3091" s="137"/>
      <c r="W3091" s="137"/>
      <c r="X3091" s="137"/>
      <c r="Y3091" s="137"/>
      <c r="Z3091" s="137"/>
      <c r="AA3091" s="137"/>
      <c r="AB3091" s="137"/>
    </row>
    <row r="3092" s="139" customFormat="1" spans="1:28">
      <c r="A3092" s="137"/>
      <c r="B3092" s="137"/>
      <c r="C3092" s="137"/>
      <c r="D3092" s="137"/>
      <c r="E3092" s="137"/>
      <c r="F3092" s="137"/>
      <c r="G3092" s="137"/>
      <c r="H3092" s="137"/>
      <c r="I3092" s="137"/>
      <c r="J3092" s="137"/>
      <c r="K3092" s="137"/>
      <c r="L3092" s="137"/>
      <c r="M3092" s="137"/>
      <c r="N3092" s="137"/>
      <c r="O3092" s="137"/>
      <c r="P3092" s="137"/>
      <c r="Q3092" s="137"/>
      <c r="R3092" s="137"/>
      <c r="S3092" s="137"/>
      <c r="T3092" s="137"/>
      <c r="U3092" s="137"/>
      <c r="V3092" s="137"/>
      <c r="W3092" s="137"/>
      <c r="X3092" s="137"/>
      <c r="Y3092" s="137"/>
      <c r="Z3092" s="137"/>
      <c r="AA3092" s="137"/>
      <c r="AB3092" s="137"/>
    </row>
    <row r="3093" s="139" customFormat="1" spans="1:28">
      <c r="A3093" s="137"/>
      <c r="B3093" s="137"/>
      <c r="C3093" s="137"/>
      <c r="D3093" s="137"/>
      <c r="E3093" s="137"/>
      <c r="F3093" s="137"/>
      <c r="G3093" s="137"/>
      <c r="H3093" s="137"/>
      <c r="I3093" s="137"/>
      <c r="J3093" s="137"/>
      <c r="K3093" s="137"/>
      <c r="L3093" s="137"/>
      <c r="M3093" s="137"/>
      <c r="N3093" s="137"/>
      <c r="O3093" s="137"/>
      <c r="P3093" s="137"/>
      <c r="Q3093" s="137"/>
      <c r="R3093" s="137"/>
      <c r="S3093" s="137"/>
      <c r="T3093" s="137"/>
      <c r="U3093" s="137"/>
      <c r="V3093" s="137"/>
      <c r="W3093" s="137"/>
      <c r="X3093" s="137"/>
      <c r="Y3093" s="137"/>
      <c r="Z3093" s="137"/>
      <c r="AA3093" s="137"/>
      <c r="AB3093" s="137"/>
    </row>
    <row r="3094" s="139" customFormat="1" spans="1:28">
      <c r="A3094" s="137"/>
      <c r="B3094" s="137"/>
      <c r="C3094" s="137"/>
      <c r="D3094" s="137"/>
      <c r="E3094" s="137"/>
      <c r="F3094" s="137"/>
      <c r="G3094" s="137"/>
      <c r="H3094" s="137"/>
      <c r="I3094" s="137"/>
      <c r="J3094" s="137"/>
      <c r="K3094" s="137"/>
      <c r="L3094" s="137"/>
      <c r="M3094" s="137"/>
      <c r="N3094" s="137"/>
      <c r="O3094" s="137"/>
      <c r="P3094" s="137"/>
      <c r="Q3094" s="137"/>
      <c r="R3094" s="137"/>
      <c r="S3094" s="137"/>
      <c r="T3094" s="137"/>
      <c r="U3094" s="137"/>
      <c r="V3094" s="137"/>
      <c r="W3094" s="137"/>
      <c r="X3094" s="137"/>
      <c r="Y3094" s="137"/>
      <c r="Z3094" s="137"/>
      <c r="AA3094" s="137"/>
      <c r="AB3094" s="137"/>
    </row>
    <row r="3095" s="139" customFormat="1" spans="1:28">
      <c r="A3095" s="137"/>
      <c r="B3095" s="137"/>
      <c r="C3095" s="137"/>
      <c r="D3095" s="137"/>
      <c r="E3095" s="137"/>
      <c r="F3095" s="137"/>
      <c r="G3095" s="137"/>
      <c r="H3095" s="137"/>
      <c r="I3095" s="137"/>
      <c r="J3095" s="137"/>
      <c r="K3095" s="137"/>
      <c r="L3095" s="137"/>
      <c r="M3095" s="137"/>
      <c r="N3095" s="137"/>
      <c r="O3095" s="137"/>
      <c r="P3095" s="137"/>
      <c r="Q3095" s="137"/>
      <c r="R3095" s="137"/>
      <c r="S3095" s="137"/>
      <c r="T3095" s="137"/>
      <c r="U3095" s="137"/>
      <c r="V3095" s="137"/>
      <c r="W3095" s="137"/>
      <c r="X3095" s="137"/>
      <c r="Y3095" s="137"/>
      <c r="Z3095" s="137"/>
      <c r="AA3095" s="137"/>
      <c r="AB3095" s="137"/>
    </row>
    <row r="3096" s="139" customFormat="1" spans="1:28">
      <c r="A3096" s="137"/>
      <c r="B3096" s="137"/>
      <c r="C3096" s="137"/>
      <c r="D3096" s="137"/>
      <c r="E3096" s="137"/>
      <c r="F3096" s="137"/>
      <c r="G3096" s="137"/>
      <c r="H3096" s="137"/>
      <c r="I3096" s="137"/>
      <c r="J3096" s="137"/>
      <c r="K3096" s="137"/>
      <c r="L3096" s="137"/>
      <c r="M3096" s="137"/>
      <c r="N3096" s="137"/>
      <c r="O3096" s="137"/>
      <c r="P3096" s="137"/>
      <c r="Q3096" s="137"/>
      <c r="R3096" s="137"/>
      <c r="S3096" s="137"/>
      <c r="T3096" s="137"/>
      <c r="U3096" s="137"/>
      <c r="V3096" s="137"/>
      <c r="W3096" s="137"/>
      <c r="X3096" s="137"/>
      <c r="Y3096" s="137"/>
      <c r="Z3096" s="137"/>
      <c r="AA3096" s="137"/>
      <c r="AB3096" s="137"/>
    </row>
    <row r="3097" s="139" customFormat="1" spans="1:28">
      <c r="A3097" s="137"/>
      <c r="B3097" s="137"/>
      <c r="C3097" s="137"/>
      <c r="D3097" s="137"/>
      <c r="E3097" s="137"/>
      <c r="F3097" s="137"/>
      <c r="G3097" s="137"/>
      <c r="H3097" s="137"/>
      <c r="I3097" s="137"/>
      <c r="J3097" s="137"/>
      <c r="K3097" s="137"/>
      <c r="L3097" s="137"/>
      <c r="M3097" s="137"/>
      <c r="N3097" s="137"/>
      <c r="O3097" s="137"/>
      <c r="P3097" s="137"/>
      <c r="Q3097" s="137"/>
      <c r="R3097" s="137"/>
      <c r="S3097" s="137"/>
      <c r="T3097" s="137"/>
      <c r="U3097" s="137"/>
      <c r="V3097" s="137"/>
      <c r="W3097" s="137"/>
      <c r="X3097" s="137"/>
      <c r="Y3097" s="137"/>
      <c r="Z3097" s="137"/>
      <c r="AA3097" s="137"/>
      <c r="AB3097" s="137"/>
    </row>
    <row r="3098" s="139" customFormat="1" spans="1:28">
      <c r="A3098" s="137"/>
      <c r="B3098" s="137"/>
      <c r="C3098" s="137"/>
      <c r="D3098" s="137"/>
      <c r="E3098" s="137"/>
      <c r="F3098" s="137"/>
      <c r="G3098" s="137"/>
      <c r="H3098" s="137"/>
      <c r="I3098" s="137"/>
      <c r="J3098" s="137"/>
      <c r="K3098" s="137"/>
      <c r="L3098" s="137"/>
      <c r="M3098" s="137"/>
      <c r="N3098" s="137"/>
      <c r="O3098" s="137"/>
      <c r="P3098" s="137"/>
      <c r="Q3098" s="137"/>
      <c r="R3098" s="137"/>
      <c r="S3098" s="137"/>
      <c r="T3098" s="137"/>
      <c r="U3098" s="137"/>
      <c r="V3098" s="137"/>
      <c r="W3098" s="137"/>
      <c r="X3098" s="137"/>
      <c r="Y3098" s="137"/>
      <c r="Z3098" s="137"/>
      <c r="AA3098" s="137"/>
      <c r="AB3098" s="137"/>
    </row>
    <row r="3099" s="139" customFormat="1" spans="1:28">
      <c r="A3099" s="137"/>
      <c r="B3099" s="137"/>
      <c r="C3099" s="137"/>
      <c r="D3099" s="137"/>
      <c r="E3099" s="137"/>
      <c r="F3099" s="137"/>
      <c r="G3099" s="137"/>
      <c r="H3099" s="137"/>
      <c r="I3099" s="137"/>
      <c r="J3099" s="137"/>
      <c r="K3099" s="137"/>
      <c r="L3099" s="137"/>
      <c r="M3099" s="137"/>
      <c r="N3099" s="137"/>
      <c r="O3099" s="137"/>
      <c r="P3099" s="137"/>
      <c r="Q3099" s="137"/>
      <c r="R3099" s="137"/>
      <c r="S3099" s="137"/>
      <c r="T3099" s="137"/>
      <c r="U3099" s="137"/>
      <c r="V3099" s="137"/>
      <c r="W3099" s="137"/>
      <c r="X3099" s="137"/>
      <c r="Y3099" s="137"/>
      <c r="Z3099" s="137"/>
      <c r="AA3099" s="137"/>
      <c r="AB3099" s="137"/>
    </row>
    <row r="3100" s="139" customFormat="1" spans="1:28">
      <c r="A3100" s="137"/>
      <c r="B3100" s="137"/>
      <c r="C3100" s="137"/>
      <c r="D3100" s="137"/>
      <c r="E3100" s="137"/>
      <c r="F3100" s="137"/>
      <c r="G3100" s="137"/>
      <c r="H3100" s="137"/>
      <c r="I3100" s="137"/>
      <c r="J3100" s="137"/>
      <c r="K3100" s="137"/>
      <c r="L3100" s="137"/>
      <c r="M3100" s="137"/>
      <c r="N3100" s="137"/>
      <c r="O3100" s="137"/>
      <c r="P3100" s="137"/>
      <c r="Q3100" s="137"/>
      <c r="R3100" s="137"/>
      <c r="S3100" s="137"/>
      <c r="T3100" s="137"/>
      <c r="U3100" s="137"/>
      <c r="V3100" s="137"/>
      <c r="W3100" s="137"/>
      <c r="X3100" s="137"/>
      <c r="Y3100" s="137"/>
      <c r="Z3100" s="137"/>
      <c r="AA3100" s="137"/>
      <c r="AB3100" s="137"/>
    </row>
    <row r="3101" s="139" customFormat="1" spans="1:28">
      <c r="A3101" s="137"/>
      <c r="B3101" s="137"/>
      <c r="C3101" s="137"/>
      <c r="D3101" s="137"/>
      <c r="E3101" s="137"/>
      <c r="F3101" s="137"/>
      <c r="G3101" s="137"/>
      <c r="H3101" s="137"/>
      <c r="I3101" s="137"/>
      <c r="J3101" s="137"/>
      <c r="K3101" s="137"/>
      <c r="L3101" s="137"/>
      <c r="M3101" s="137"/>
      <c r="N3101" s="137"/>
      <c r="O3101" s="137"/>
      <c r="P3101" s="137"/>
      <c r="Q3101" s="137"/>
      <c r="R3101" s="137"/>
      <c r="S3101" s="137"/>
      <c r="T3101" s="137"/>
      <c r="U3101" s="137"/>
      <c r="V3101" s="137"/>
      <c r="W3101" s="137"/>
      <c r="X3101" s="137"/>
      <c r="Y3101" s="137"/>
      <c r="Z3101" s="137"/>
      <c r="AA3101" s="137"/>
      <c r="AB3101" s="137"/>
    </row>
    <row r="3102" s="139" customFormat="1" spans="1:28">
      <c r="A3102" s="137"/>
      <c r="B3102" s="137"/>
      <c r="C3102" s="137"/>
      <c r="D3102" s="137"/>
      <c r="E3102" s="137"/>
      <c r="F3102" s="137"/>
      <c r="G3102" s="137"/>
      <c r="H3102" s="137"/>
      <c r="I3102" s="137"/>
      <c r="J3102" s="137"/>
      <c r="K3102" s="137"/>
      <c r="L3102" s="137"/>
      <c r="M3102" s="137"/>
      <c r="N3102" s="137"/>
      <c r="O3102" s="137"/>
      <c r="P3102" s="137"/>
      <c r="Q3102" s="137"/>
      <c r="R3102" s="137"/>
      <c r="S3102" s="137"/>
      <c r="T3102" s="137"/>
      <c r="U3102" s="137"/>
      <c r="V3102" s="137"/>
      <c r="W3102" s="137"/>
      <c r="X3102" s="137"/>
      <c r="Y3102" s="137"/>
      <c r="Z3102" s="137"/>
      <c r="AA3102" s="137"/>
      <c r="AB3102" s="137"/>
    </row>
    <row r="3103" s="139" customFormat="1" spans="1:28">
      <c r="A3103" s="137"/>
      <c r="B3103" s="137"/>
      <c r="C3103" s="137"/>
      <c r="D3103" s="137"/>
      <c r="E3103" s="137"/>
      <c r="F3103" s="137"/>
      <c r="G3103" s="137"/>
      <c r="H3103" s="137"/>
      <c r="I3103" s="137"/>
      <c r="J3103" s="137"/>
      <c r="K3103" s="137"/>
      <c r="L3103" s="137"/>
      <c r="M3103" s="137"/>
      <c r="N3103" s="137"/>
      <c r="O3103" s="137"/>
      <c r="P3103" s="137"/>
      <c r="Q3103" s="137"/>
      <c r="R3103" s="137"/>
      <c r="S3103" s="137"/>
      <c r="T3103" s="137"/>
      <c r="U3103" s="137"/>
      <c r="V3103" s="137"/>
      <c r="W3103" s="137"/>
      <c r="X3103" s="137"/>
      <c r="Y3103" s="137"/>
      <c r="Z3103" s="137"/>
      <c r="AA3103" s="137"/>
      <c r="AB3103" s="137"/>
    </row>
    <row r="3104" s="139" customFormat="1" spans="1:28">
      <c r="A3104" s="137"/>
      <c r="B3104" s="137"/>
      <c r="C3104" s="137"/>
      <c r="D3104" s="137"/>
      <c r="E3104" s="137"/>
      <c r="F3104" s="137"/>
      <c r="G3104" s="137"/>
      <c r="H3104" s="137"/>
      <c r="I3104" s="137"/>
      <c r="J3104" s="137"/>
      <c r="K3104" s="137"/>
      <c r="L3104" s="137"/>
      <c r="M3104" s="137"/>
      <c r="N3104" s="137"/>
      <c r="O3104" s="137"/>
      <c r="P3104" s="137"/>
      <c r="Q3104" s="137"/>
      <c r="R3104" s="137"/>
      <c r="S3104" s="137"/>
      <c r="T3104" s="137"/>
      <c r="U3104" s="137"/>
      <c r="V3104" s="137"/>
      <c r="W3104" s="137"/>
      <c r="X3104" s="137"/>
      <c r="Y3104" s="137"/>
      <c r="Z3104" s="137"/>
      <c r="AA3104" s="137"/>
      <c r="AB3104" s="137"/>
    </row>
    <row r="3105" s="139" customFormat="1" spans="1:28">
      <c r="A3105" s="137"/>
      <c r="B3105" s="137"/>
      <c r="C3105" s="137"/>
      <c r="D3105" s="137"/>
      <c r="E3105" s="137"/>
      <c r="F3105" s="137"/>
      <c r="G3105" s="137"/>
      <c r="H3105" s="137"/>
      <c r="I3105" s="137"/>
      <c r="J3105" s="137"/>
      <c r="K3105" s="137"/>
      <c r="L3105" s="137"/>
      <c r="M3105" s="137"/>
      <c r="N3105" s="137"/>
      <c r="O3105" s="137"/>
      <c r="P3105" s="137"/>
      <c r="Q3105" s="137"/>
      <c r="R3105" s="137"/>
      <c r="S3105" s="137"/>
      <c r="T3105" s="137"/>
      <c r="U3105" s="137"/>
      <c r="V3105" s="137"/>
      <c r="W3105" s="137"/>
      <c r="X3105" s="137"/>
      <c r="Y3105" s="137"/>
      <c r="Z3105" s="137"/>
      <c r="AA3105" s="137"/>
      <c r="AB3105" s="137"/>
    </row>
    <row r="3106" s="139" customFormat="1" spans="1:28">
      <c r="A3106" s="137"/>
      <c r="B3106" s="137"/>
      <c r="C3106" s="137"/>
      <c r="D3106" s="137"/>
      <c r="E3106" s="137"/>
      <c r="F3106" s="137"/>
      <c r="G3106" s="137"/>
      <c r="H3106" s="137"/>
      <c r="I3106" s="137"/>
      <c r="J3106" s="137"/>
      <c r="K3106" s="137"/>
      <c r="L3106" s="137"/>
      <c r="M3106" s="137"/>
      <c r="N3106" s="137"/>
      <c r="O3106" s="137"/>
      <c r="P3106" s="137"/>
      <c r="Q3106" s="137"/>
      <c r="R3106" s="137"/>
      <c r="S3106" s="137"/>
      <c r="T3106" s="137"/>
      <c r="U3106" s="137"/>
      <c r="V3106" s="137"/>
      <c r="W3106" s="137"/>
      <c r="X3106" s="137"/>
      <c r="Y3106" s="137"/>
      <c r="Z3106" s="137"/>
      <c r="AA3106" s="137"/>
      <c r="AB3106" s="137"/>
    </row>
    <row r="3107" s="139" customFormat="1" spans="1:28">
      <c r="A3107" s="137"/>
      <c r="B3107" s="137"/>
      <c r="C3107" s="137"/>
      <c r="D3107" s="137"/>
      <c r="E3107" s="137"/>
      <c r="F3107" s="137"/>
      <c r="G3107" s="137"/>
      <c r="H3107" s="137"/>
      <c r="I3107" s="137"/>
      <c r="J3107" s="137"/>
      <c r="K3107" s="137"/>
      <c r="L3107" s="137"/>
      <c r="M3107" s="137"/>
      <c r="N3107" s="137"/>
      <c r="O3107" s="137"/>
      <c r="P3107" s="137"/>
      <c r="Q3107" s="137"/>
      <c r="R3107" s="137"/>
      <c r="S3107" s="137"/>
      <c r="T3107" s="137"/>
      <c r="U3107" s="137"/>
      <c r="V3107" s="137"/>
      <c r="W3107" s="137"/>
      <c r="X3107" s="137"/>
      <c r="Y3107" s="137"/>
      <c r="Z3107" s="137"/>
      <c r="AA3107" s="137"/>
      <c r="AB3107" s="137"/>
    </row>
    <row r="3108" s="139" customFormat="1" spans="1:28">
      <c r="A3108" s="137"/>
      <c r="B3108" s="137"/>
      <c r="C3108" s="137"/>
      <c r="D3108" s="137"/>
      <c r="E3108" s="137"/>
      <c r="F3108" s="137"/>
      <c r="G3108" s="137"/>
      <c r="H3108" s="137"/>
      <c r="I3108" s="137"/>
      <c r="J3108" s="137"/>
      <c r="K3108" s="137"/>
      <c r="L3108" s="137"/>
      <c r="M3108" s="137"/>
      <c r="N3108" s="137"/>
      <c r="O3108" s="137"/>
      <c r="P3108" s="137"/>
      <c r="Q3108" s="137"/>
      <c r="R3108" s="137"/>
      <c r="S3108" s="137"/>
      <c r="T3108" s="137"/>
      <c r="U3108" s="137"/>
      <c r="V3108" s="137"/>
      <c r="W3108" s="137"/>
      <c r="X3108" s="137"/>
      <c r="Y3108" s="137"/>
      <c r="Z3108" s="137"/>
      <c r="AA3108" s="137"/>
      <c r="AB3108" s="137"/>
    </row>
    <row r="3109" s="139" customFormat="1" spans="1:28">
      <c r="A3109" s="137"/>
      <c r="B3109" s="137"/>
      <c r="C3109" s="137"/>
      <c r="D3109" s="137"/>
      <c r="E3109" s="137"/>
      <c r="F3109" s="137"/>
      <c r="G3109" s="137"/>
      <c r="H3109" s="137"/>
      <c r="I3109" s="137"/>
      <c r="J3109" s="137"/>
      <c r="K3109" s="137"/>
      <c r="L3109" s="137"/>
      <c r="M3109" s="137"/>
      <c r="N3109" s="137"/>
      <c r="O3109" s="137"/>
      <c r="P3109" s="137"/>
      <c r="Q3109" s="137"/>
      <c r="R3109" s="137"/>
      <c r="S3109" s="137"/>
      <c r="T3109" s="137"/>
      <c r="U3109" s="137"/>
      <c r="V3109" s="137"/>
      <c r="W3109" s="137"/>
      <c r="X3109" s="137"/>
      <c r="Y3109" s="137"/>
      <c r="Z3109" s="137"/>
      <c r="AA3109" s="137"/>
      <c r="AB3109" s="137"/>
    </row>
    <row r="3110" s="139" customFormat="1" spans="1:28">
      <c r="A3110" s="137"/>
      <c r="B3110" s="137"/>
      <c r="C3110" s="137"/>
      <c r="D3110" s="137"/>
      <c r="E3110" s="137"/>
      <c r="F3110" s="137"/>
      <c r="G3110" s="137"/>
      <c r="H3110" s="137"/>
      <c r="I3110" s="137"/>
      <c r="J3110" s="137"/>
      <c r="K3110" s="137"/>
      <c r="L3110" s="137"/>
      <c r="M3110" s="137"/>
      <c r="N3110" s="137"/>
      <c r="O3110" s="137"/>
      <c r="P3110" s="137"/>
      <c r="Q3110" s="137"/>
      <c r="R3110" s="137"/>
      <c r="S3110" s="137"/>
      <c r="T3110" s="137"/>
      <c r="U3110" s="137"/>
      <c r="V3110" s="137"/>
      <c r="W3110" s="137"/>
      <c r="X3110" s="137"/>
      <c r="Y3110" s="137"/>
      <c r="Z3110" s="137"/>
      <c r="AA3110" s="137"/>
      <c r="AB3110" s="137"/>
    </row>
    <row r="3111" s="139" customFormat="1" spans="1:28">
      <c r="A3111" s="137"/>
      <c r="B3111" s="137"/>
      <c r="C3111" s="137"/>
      <c r="D3111" s="137"/>
      <c r="E3111" s="137"/>
      <c r="F3111" s="137"/>
      <c r="G3111" s="137"/>
      <c r="H3111" s="137"/>
      <c r="I3111" s="137"/>
      <c r="J3111" s="137"/>
      <c r="K3111" s="137"/>
      <c r="L3111" s="137"/>
      <c r="M3111" s="137"/>
      <c r="N3111" s="137"/>
      <c r="O3111" s="137"/>
      <c r="P3111" s="137"/>
      <c r="Q3111" s="137"/>
      <c r="R3111" s="137"/>
      <c r="S3111" s="137"/>
      <c r="T3111" s="137"/>
      <c r="U3111" s="137"/>
      <c r="V3111" s="137"/>
      <c r="W3111" s="137"/>
      <c r="X3111" s="137"/>
      <c r="Y3111" s="137"/>
      <c r="Z3111" s="137"/>
      <c r="AA3111" s="137"/>
      <c r="AB3111" s="137"/>
    </row>
    <row r="3112" s="139" customFormat="1" spans="1:28">
      <c r="A3112" s="137"/>
      <c r="B3112" s="137"/>
      <c r="C3112" s="137"/>
      <c r="D3112" s="137"/>
      <c r="E3112" s="137"/>
      <c r="F3112" s="137"/>
      <c r="G3112" s="137"/>
      <c r="H3112" s="137"/>
      <c r="I3112" s="137"/>
      <c r="J3112" s="137"/>
      <c r="K3112" s="137"/>
      <c r="L3112" s="137"/>
      <c r="M3112" s="137"/>
      <c r="N3112" s="137"/>
      <c r="O3112" s="137"/>
      <c r="P3112" s="137"/>
      <c r="Q3112" s="137"/>
      <c r="R3112" s="137"/>
      <c r="S3112" s="137"/>
      <c r="T3112" s="137"/>
      <c r="U3112" s="137"/>
      <c r="V3112" s="137"/>
      <c r="W3112" s="137"/>
      <c r="X3112" s="137"/>
      <c r="Y3112" s="137"/>
      <c r="Z3112" s="137"/>
      <c r="AA3112" s="137"/>
      <c r="AB3112" s="137"/>
    </row>
    <row r="3113" s="139" customFormat="1" spans="1:28">
      <c r="A3113" s="137"/>
      <c r="B3113" s="137"/>
      <c r="C3113" s="137"/>
      <c r="D3113" s="137"/>
      <c r="E3113" s="137"/>
      <c r="F3113" s="137"/>
      <c r="G3113" s="137"/>
      <c r="H3113" s="137"/>
      <c r="I3113" s="137"/>
      <c r="J3113" s="137"/>
      <c r="K3113" s="137"/>
      <c r="L3113" s="137"/>
      <c r="M3113" s="137"/>
      <c r="N3113" s="137"/>
      <c r="O3113" s="137"/>
      <c r="P3113" s="137"/>
      <c r="Q3113" s="137"/>
      <c r="R3113" s="137"/>
      <c r="S3113" s="137"/>
      <c r="T3113" s="137"/>
      <c r="U3113" s="137"/>
      <c r="V3113" s="137"/>
      <c r="W3113" s="137"/>
      <c r="X3113" s="137"/>
      <c r="Y3113" s="137"/>
      <c r="Z3113" s="137"/>
      <c r="AA3113" s="137"/>
      <c r="AB3113" s="137"/>
    </row>
    <row r="3114" s="139" customFormat="1" spans="1:28">
      <c r="A3114" s="137"/>
      <c r="B3114" s="137"/>
      <c r="C3114" s="137"/>
      <c r="D3114" s="137"/>
      <c r="E3114" s="137"/>
      <c r="F3114" s="137"/>
      <c r="G3114" s="137"/>
      <c r="H3114" s="137"/>
      <c r="I3114" s="137"/>
      <c r="J3114" s="137"/>
      <c r="K3114" s="137"/>
      <c r="L3114" s="137"/>
      <c r="M3114" s="137"/>
      <c r="N3114" s="137"/>
      <c r="O3114" s="137"/>
      <c r="P3114" s="137"/>
      <c r="Q3114" s="137"/>
      <c r="R3114" s="137"/>
      <c r="S3114" s="137"/>
      <c r="T3114" s="137"/>
      <c r="U3114" s="137"/>
      <c r="V3114" s="137"/>
      <c r="W3114" s="137"/>
      <c r="X3114" s="137"/>
      <c r="Y3114" s="137"/>
      <c r="Z3114" s="137"/>
      <c r="AA3114" s="137"/>
      <c r="AB3114" s="137"/>
    </row>
    <row r="3115" s="139" customFormat="1" spans="1:28">
      <c r="A3115" s="137"/>
      <c r="B3115" s="137"/>
      <c r="C3115" s="137"/>
      <c r="D3115" s="137"/>
      <c r="E3115" s="137"/>
      <c r="F3115" s="137"/>
      <c r="G3115" s="137"/>
      <c r="H3115" s="137"/>
      <c r="I3115" s="137"/>
      <c r="J3115" s="137"/>
      <c r="K3115" s="137"/>
      <c r="L3115" s="137"/>
      <c r="M3115" s="137"/>
      <c r="N3115" s="137"/>
      <c r="O3115" s="137"/>
      <c r="P3115" s="137"/>
      <c r="Q3115" s="137"/>
      <c r="R3115" s="137"/>
      <c r="S3115" s="137"/>
      <c r="T3115" s="137"/>
      <c r="U3115" s="137"/>
      <c r="V3115" s="137"/>
      <c r="W3115" s="137"/>
      <c r="X3115" s="137"/>
      <c r="Y3115" s="137"/>
      <c r="Z3115" s="137"/>
      <c r="AA3115" s="137"/>
      <c r="AB3115" s="137"/>
    </row>
    <row r="3116" s="139" customFormat="1" spans="1:28">
      <c r="A3116" s="137"/>
      <c r="B3116" s="137"/>
      <c r="C3116" s="137"/>
      <c r="D3116" s="137"/>
      <c r="E3116" s="137"/>
      <c r="F3116" s="137"/>
      <c r="G3116" s="137"/>
      <c r="H3116" s="137"/>
      <c r="I3116" s="137"/>
      <c r="J3116" s="137"/>
      <c r="K3116" s="137"/>
      <c r="L3116" s="137"/>
      <c r="M3116" s="137"/>
      <c r="N3116" s="137"/>
      <c r="O3116" s="137"/>
      <c r="P3116" s="137"/>
      <c r="Q3116" s="137"/>
      <c r="R3116" s="137"/>
      <c r="S3116" s="137"/>
      <c r="T3116" s="137"/>
      <c r="U3116" s="137"/>
      <c r="V3116" s="137"/>
      <c r="W3116" s="137"/>
      <c r="X3116" s="137"/>
      <c r="Y3116" s="137"/>
      <c r="Z3116" s="137"/>
      <c r="AA3116" s="137"/>
      <c r="AB3116" s="137"/>
    </row>
    <row r="3117" s="139" customFormat="1" spans="1:28">
      <c r="A3117" s="137"/>
      <c r="B3117" s="137"/>
      <c r="C3117" s="137"/>
      <c r="D3117" s="137"/>
      <c r="E3117" s="137"/>
      <c r="F3117" s="137"/>
      <c r="G3117" s="137"/>
      <c r="H3117" s="137"/>
      <c r="I3117" s="137"/>
      <c r="J3117" s="137"/>
      <c r="K3117" s="137"/>
      <c r="L3117" s="137"/>
      <c r="M3117" s="137"/>
      <c r="N3117" s="137"/>
      <c r="O3117" s="137"/>
      <c r="P3117" s="137"/>
      <c r="Q3117" s="137"/>
      <c r="R3117" s="137"/>
      <c r="S3117" s="137"/>
      <c r="T3117" s="137"/>
      <c r="U3117" s="137"/>
      <c r="V3117" s="137"/>
      <c r="W3117" s="137"/>
      <c r="X3117" s="137"/>
      <c r="Y3117" s="137"/>
      <c r="Z3117" s="137"/>
      <c r="AA3117" s="137"/>
      <c r="AB3117" s="137"/>
    </row>
    <row r="3118" s="139" customFormat="1" spans="1:28">
      <c r="A3118" s="137"/>
      <c r="B3118" s="137"/>
      <c r="C3118" s="137"/>
      <c r="D3118" s="137"/>
      <c r="E3118" s="137"/>
      <c r="F3118" s="137"/>
      <c r="G3118" s="137"/>
      <c r="H3118" s="137"/>
      <c r="I3118" s="137"/>
      <c r="J3118" s="137"/>
      <c r="K3118" s="137"/>
      <c r="L3118" s="137"/>
      <c r="M3118" s="137"/>
      <c r="N3118" s="137"/>
      <c r="O3118" s="137"/>
      <c r="P3118" s="137"/>
      <c r="Q3118" s="137"/>
      <c r="R3118" s="137"/>
      <c r="S3118" s="137"/>
      <c r="T3118" s="137"/>
      <c r="U3118" s="137"/>
      <c r="V3118" s="137"/>
      <c r="W3118" s="137"/>
      <c r="X3118" s="137"/>
      <c r="Y3118" s="137"/>
      <c r="Z3118" s="137"/>
      <c r="AA3118" s="137"/>
      <c r="AB3118" s="137"/>
    </row>
    <row r="3119" s="139" customFormat="1" spans="1:28">
      <c r="A3119" s="137"/>
      <c r="B3119" s="137"/>
      <c r="C3119" s="137"/>
      <c r="D3119" s="137"/>
      <c r="E3119" s="137"/>
      <c r="F3119" s="137"/>
      <c r="G3119" s="137"/>
      <c r="H3119" s="137"/>
      <c r="I3119" s="137"/>
      <c r="J3119" s="137"/>
      <c r="K3119" s="137"/>
      <c r="L3119" s="137"/>
      <c r="M3119" s="137"/>
      <c r="N3119" s="137"/>
      <c r="O3119" s="137"/>
      <c r="P3119" s="137"/>
      <c r="Q3119" s="137"/>
      <c r="R3119" s="137"/>
      <c r="S3119" s="137"/>
      <c r="T3119" s="137"/>
      <c r="U3119" s="137"/>
      <c r="V3119" s="137"/>
      <c r="W3119" s="137"/>
      <c r="X3119" s="137"/>
      <c r="Y3119" s="137"/>
      <c r="Z3119" s="137"/>
      <c r="AA3119" s="137"/>
      <c r="AB3119" s="137"/>
    </row>
    <row r="3120" s="139" customFormat="1" spans="1:28">
      <c r="A3120" s="137"/>
      <c r="B3120" s="137"/>
      <c r="C3120" s="137"/>
      <c r="D3120" s="137"/>
      <c r="E3120" s="137"/>
      <c r="F3120" s="137"/>
      <c r="G3120" s="137"/>
      <c r="H3120" s="137"/>
      <c r="I3120" s="137"/>
      <c r="J3120" s="137"/>
      <c r="K3120" s="137"/>
      <c r="L3120" s="137"/>
      <c r="M3120" s="137"/>
      <c r="N3120" s="137"/>
      <c r="O3120" s="137"/>
      <c r="P3120" s="137"/>
      <c r="Q3120" s="137"/>
      <c r="R3120" s="137"/>
      <c r="S3120" s="137"/>
      <c r="T3120" s="137"/>
      <c r="U3120" s="137"/>
      <c r="V3120" s="137"/>
      <c r="W3120" s="137"/>
      <c r="X3120" s="137"/>
      <c r="Y3120" s="137"/>
      <c r="Z3120" s="137"/>
      <c r="AA3120" s="137"/>
      <c r="AB3120" s="137"/>
    </row>
    <row r="3121" s="139" customFormat="1" spans="1:28">
      <c r="A3121" s="137"/>
      <c r="B3121" s="137"/>
      <c r="C3121" s="137"/>
      <c r="D3121" s="137"/>
      <c r="E3121" s="137"/>
      <c r="F3121" s="137"/>
      <c r="G3121" s="137"/>
      <c r="H3121" s="137"/>
      <c r="I3121" s="137"/>
      <c r="J3121" s="137"/>
      <c r="K3121" s="137"/>
      <c r="L3121" s="137"/>
      <c r="M3121" s="137"/>
      <c r="N3121" s="137"/>
      <c r="O3121" s="137"/>
      <c r="P3121" s="137"/>
      <c r="Q3121" s="137"/>
      <c r="R3121" s="137"/>
      <c r="S3121" s="137"/>
      <c r="T3121" s="137"/>
      <c r="U3121" s="137"/>
      <c r="V3121" s="137"/>
      <c r="W3121" s="137"/>
      <c r="X3121" s="137"/>
      <c r="Y3121" s="137"/>
      <c r="Z3121" s="137"/>
      <c r="AA3121" s="137"/>
      <c r="AB3121" s="137"/>
    </row>
    <row r="3122" s="139" customFormat="1" spans="1:28">
      <c r="A3122" s="137"/>
      <c r="B3122" s="137"/>
      <c r="C3122" s="137"/>
      <c r="D3122" s="137"/>
      <c r="E3122" s="137"/>
      <c r="F3122" s="137"/>
      <c r="G3122" s="137"/>
      <c r="H3122" s="137"/>
      <c r="I3122" s="137"/>
      <c r="J3122" s="137"/>
      <c r="K3122" s="137"/>
      <c r="L3122" s="137"/>
      <c r="M3122" s="137"/>
      <c r="N3122" s="137"/>
      <c r="O3122" s="137"/>
      <c r="P3122" s="137"/>
      <c r="Q3122" s="137"/>
      <c r="R3122" s="137"/>
      <c r="S3122" s="137"/>
      <c r="T3122" s="137"/>
      <c r="U3122" s="137"/>
      <c r="V3122" s="137"/>
      <c r="W3122" s="137"/>
      <c r="X3122" s="137"/>
      <c r="Y3122" s="137"/>
      <c r="Z3122" s="137"/>
      <c r="AA3122" s="137"/>
      <c r="AB3122" s="137"/>
    </row>
    <row r="3123" s="139" customFormat="1" spans="1:28">
      <c r="A3123" s="137"/>
      <c r="B3123" s="137"/>
      <c r="C3123" s="137"/>
      <c r="D3123" s="137"/>
      <c r="E3123" s="137"/>
      <c r="F3123" s="137"/>
      <c r="G3123" s="137"/>
      <c r="H3123" s="137"/>
      <c r="I3123" s="137"/>
      <c r="J3123" s="137"/>
      <c r="K3123" s="137"/>
      <c r="L3123" s="137"/>
      <c r="M3123" s="137"/>
      <c r="N3123" s="137"/>
      <c r="O3123" s="137"/>
      <c r="P3123" s="137"/>
      <c r="Q3123" s="137"/>
      <c r="R3123" s="137"/>
      <c r="S3123" s="137"/>
      <c r="T3123" s="137"/>
      <c r="U3123" s="137"/>
      <c r="V3123" s="137"/>
      <c r="W3123" s="137"/>
      <c r="X3123" s="137"/>
      <c r="Y3123" s="137"/>
      <c r="Z3123" s="137"/>
      <c r="AA3123" s="137"/>
      <c r="AB3123" s="137"/>
    </row>
    <row r="3124" s="139" customFormat="1" spans="1:28">
      <c r="A3124" s="137"/>
      <c r="B3124" s="137"/>
      <c r="C3124" s="137"/>
      <c r="D3124" s="137"/>
      <c r="E3124" s="137"/>
      <c r="F3124" s="137"/>
      <c r="G3124" s="137"/>
      <c r="H3124" s="137"/>
      <c r="I3124" s="137"/>
      <c r="J3124" s="137"/>
      <c r="K3124" s="137"/>
      <c r="L3124" s="137"/>
      <c r="M3124" s="137"/>
      <c r="N3124" s="137"/>
      <c r="O3124" s="137"/>
      <c r="P3124" s="137"/>
      <c r="Q3124" s="137"/>
      <c r="R3124" s="137"/>
      <c r="S3124" s="137"/>
      <c r="T3124" s="137"/>
      <c r="U3124" s="137"/>
      <c r="V3124" s="137"/>
      <c r="W3124" s="137"/>
      <c r="X3124" s="137"/>
      <c r="Y3124" s="137"/>
      <c r="Z3124" s="137"/>
      <c r="AA3124" s="137"/>
      <c r="AB3124" s="137"/>
    </row>
    <row r="3125" s="139" customFormat="1" spans="1:28">
      <c r="A3125" s="137"/>
      <c r="B3125" s="137"/>
      <c r="C3125" s="137"/>
      <c r="D3125" s="137"/>
      <c r="E3125" s="137"/>
      <c r="F3125" s="137"/>
      <c r="G3125" s="137"/>
      <c r="H3125" s="137"/>
      <c r="I3125" s="137"/>
      <c r="J3125" s="137"/>
      <c r="K3125" s="137"/>
      <c r="L3125" s="137"/>
      <c r="M3125" s="137"/>
      <c r="N3125" s="137"/>
      <c r="O3125" s="137"/>
      <c r="P3125" s="137"/>
      <c r="Q3125" s="137"/>
      <c r="R3125" s="137"/>
      <c r="S3125" s="137"/>
      <c r="T3125" s="137"/>
      <c r="U3125" s="137"/>
      <c r="V3125" s="137"/>
      <c r="W3125" s="137"/>
      <c r="X3125" s="137"/>
      <c r="Y3125" s="137"/>
      <c r="Z3125" s="137"/>
      <c r="AA3125" s="137"/>
      <c r="AB3125" s="137"/>
    </row>
    <row r="3126" s="139" customFormat="1" spans="1:28">
      <c r="A3126" s="137"/>
      <c r="B3126" s="137"/>
      <c r="C3126" s="137"/>
      <c r="D3126" s="137"/>
      <c r="E3126" s="137"/>
      <c r="F3126" s="137"/>
      <c r="G3126" s="137"/>
      <c r="H3126" s="137"/>
      <c r="I3126" s="137"/>
      <c r="J3126" s="137"/>
      <c r="K3126" s="137"/>
      <c r="L3126" s="137"/>
      <c r="M3126" s="137"/>
      <c r="N3126" s="137"/>
      <c r="O3126" s="137"/>
      <c r="P3126" s="137"/>
      <c r="Q3126" s="137"/>
      <c r="R3126" s="137"/>
      <c r="S3126" s="137"/>
      <c r="T3126" s="137"/>
      <c r="U3126" s="137"/>
      <c r="V3126" s="137"/>
      <c r="W3126" s="137"/>
      <c r="X3126" s="137"/>
      <c r="Y3126" s="137"/>
      <c r="Z3126" s="137"/>
      <c r="AA3126" s="137"/>
      <c r="AB3126" s="137"/>
    </row>
    <row r="3127" s="139" customFormat="1" spans="1:28">
      <c r="A3127" s="137"/>
      <c r="B3127" s="137"/>
      <c r="C3127" s="137"/>
      <c r="D3127" s="137"/>
      <c r="E3127" s="137"/>
      <c r="F3127" s="137"/>
      <c r="G3127" s="137"/>
      <c r="H3127" s="137"/>
      <c r="I3127" s="137"/>
      <c r="J3127" s="137"/>
      <c r="K3127" s="137"/>
      <c r="L3127" s="137"/>
      <c r="M3127" s="137"/>
      <c r="N3127" s="137"/>
      <c r="O3127" s="137"/>
      <c r="P3127" s="137"/>
      <c r="Q3127" s="137"/>
      <c r="R3127" s="137"/>
      <c r="S3127" s="137"/>
      <c r="T3127" s="137"/>
      <c r="U3127" s="137"/>
      <c r="V3127" s="137"/>
      <c r="W3127" s="137"/>
      <c r="X3127" s="137"/>
      <c r="Y3127" s="137"/>
      <c r="Z3127" s="137"/>
      <c r="AA3127" s="137"/>
      <c r="AB3127" s="137"/>
    </row>
    <row r="3128" s="139" customFormat="1" spans="1:28">
      <c r="A3128" s="137"/>
      <c r="B3128" s="137"/>
      <c r="C3128" s="137"/>
      <c r="D3128" s="137"/>
      <c r="E3128" s="137"/>
      <c r="F3128" s="137"/>
      <c r="G3128" s="137"/>
      <c r="H3128" s="137"/>
      <c r="I3128" s="137"/>
      <c r="J3128" s="137"/>
      <c r="K3128" s="137"/>
      <c r="L3128" s="137"/>
      <c r="M3128" s="137"/>
      <c r="N3128" s="137"/>
      <c r="O3128" s="137"/>
      <c r="P3128" s="137"/>
      <c r="Q3128" s="137"/>
      <c r="R3128" s="137"/>
      <c r="S3128" s="137"/>
      <c r="T3128" s="137"/>
      <c r="U3128" s="137"/>
      <c r="V3128" s="137"/>
      <c r="W3128" s="137"/>
      <c r="X3128" s="137"/>
      <c r="Y3128" s="137"/>
      <c r="Z3128" s="137"/>
      <c r="AA3128" s="137"/>
      <c r="AB3128" s="137"/>
    </row>
    <row r="3129" s="139" customFormat="1" spans="1:28">
      <c r="A3129" s="137"/>
      <c r="B3129" s="137"/>
      <c r="C3129" s="137"/>
      <c r="D3129" s="137"/>
      <c r="E3129" s="137"/>
      <c r="F3129" s="137"/>
      <c r="G3129" s="137"/>
      <c r="H3129" s="137"/>
      <c r="I3129" s="137"/>
      <c r="J3129" s="137"/>
      <c r="K3129" s="137"/>
      <c r="L3129" s="137"/>
      <c r="M3129" s="137"/>
      <c r="N3129" s="137"/>
      <c r="O3129" s="137"/>
      <c r="P3129" s="137"/>
      <c r="Q3129" s="137"/>
      <c r="R3129" s="137"/>
      <c r="S3129" s="137"/>
      <c r="T3129" s="137"/>
      <c r="U3129" s="137"/>
      <c r="V3129" s="137"/>
      <c r="W3129" s="137"/>
      <c r="X3129" s="137"/>
      <c r="Y3129" s="137"/>
      <c r="Z3129" s="137"/>
      <c r="AA3129" s="137"/>
      <c r="AB3129" s="137"/>
    </row>
    <row r="3130" s="139" customFormat="1" spans="1:28">
      <c r="A3130" s="137"/>
      <c r="B3130" s="137"/>
      <c r="C3130" s="137"/>
      <c r="D3130" s="137"/>
      <c r="E3130" s="137"/>
      <c r="F3130" s="137"/>
      <c r="G3130" s="137"/>
      <c r="H3130" s="137"/>
      <c r="I3130" s="137"/>
      <c r="J3130" s="137"/>
      <c r="K3130" s="137"/>
      <c r="L3130" s="137"/>
      <c r="M3130" s="137"/>
      <c r="N3130" s="137"/>
      <c r="O3130" s="137"/>
      <c r="P3130" s="137"/>
      <c r="Q3130" s="137"/>
      <c r="R3130" s="137"/>
      <c r="S3130" s="137"/>
      <c r="T3130" s="137"/>
      <c r="U3130" s="137"/>
      <c r="V3130" s="137"/>
      <c r="W3130" s="137"/>
      <c r="X3130" s="137"/>
      <c r="Y3130" s="137"/>
      <c r="Z3130" s="137"/>
      <c r="AA3130" s="137"/>
      <c r="AB3130" s="137"/>
    </row>
    <row r="3131" s="139" customFormat="1" spans="1:28">
      <c r="A3131" s="137"/>
      <c r="B3131" s="137"/>
      <c r="C3131" s="137"/>
      <c r="D3131" s="137"/>
      <c r="E3131" s="137"/>
      <c r="F3131" s="137"/>
      <c r="G3131" s="137"/>
      <c r="H3131" s="137"/>
      <c r="I3131" s="137"/>
      <c r="J3131" s="137"/>
      <c r="K3131" s="137"/>
      <c r="L3131" s="137"/>
      <c r="M3131" s="137"/>
      <c r="N3131" s="137"/>
      <c r="O3131" s="137"/>
      <c r="P3131" s="137"/>
      <c r="Q3131" s="137"/>
      <c r="R3131" s="137"/>
      <c r="S3131" s="137"/>
      <c r="T3131" s="137"/>
      <c r="U3131" s="137"/>
      <c r="V3131" s="137"/>
      <c r="W3131" s="137"/>
      <c r="X3131" s="137"/>
      <c r="Y3131" s="137"/>
      <c r="Z3131" s="137"/>
      <c r="AA3131" s="137"/>
      <c r="AB3131" s="137"/>
    </row>
    <row r="3132" s="139" customFormat="1" spans="1:28">
      <c r="A3132" s="137"/>
      <c r="B3132" s="137"/>
      <c r="C3132" s="137"/>
      <c r="D3132" s="137"/>
      <c r="E3132" s="137"/>
      <c r="F3132" s="137"/>
      <c r="G3132" s="137"/>
      <c r="H3132" s="137"/>
      <c r="I3132" s="137"/>
      <c r="J3132" s="137"/>
      <c r="K3132" s="137"/>
      <c r="L3132" s="137"/>
      <c r="M3132" s="137"/>
      <c r="N3132" s="137"/>
      <c r="O3132" s="137"/>
      <c r="P3132" s="137"/>
      <c r="Q3132" s="137"/>
      <c r="R3132" s="137"/>
      <c r="S3132" s="137"/>
      <c r="T3132" s="137"/>
      <c r="U3132" s="137"/>
      <c r="V3132" s="137"/>
      <c r="W3132" s="137"/>
      <c r="X3132" s="137"/>
      <c r="Y3132" s="137"/>
      <c r="Z3132" s="137"/>
      <c r="AA3132" s="137"/>
      <c r="AB3132" s="137"/>
    </row>
    <row r="3133" s="139" customFormat="1" spans="1:28">
      <c r="A3133" s="137"/>
      <c r="B3133" s="137"/>
      <c r="C3133" s="137"/>
      <c r="D3133" s="137"/>
      <c r="E3133" s="137"/>
      <c r="F3133" s="137"/>
      <c r="G3133" s="137"/>
      <c r="H3133" s="137"/>
      <c r="I3133" s="137"/>
      <c r="J3133" s="137"/>
      <c r="K3133" s="137"/>
      <c r="L3133" s="137"/>
      <c r="M3133" s="137"/>
      <c r="N3133" s="137"/>
      <c r="O3133" s="137"/>
      <c r="P3133" s="137"/>
      <c r="Q3133" s="137"/>
      <c r="R3133" s="137"/>
      <c r="S3133" s="137"/>
      <c r="T3133" s="137"/>
      <c r="U3133" s="137"/>
      <c r="V3133" s="137"/>
      <c r="W3133" s="137"/>
      <c r="X3133" s="137"/>
      <c r="Y3133" s="137"/>
      <c r="Z3133" s="137"/>
      <c r="AA3133" s="137"/>
      <c r="AB3133" s="137"/>
    </row>
    <row r="3134" s="139" customFormat="1" spans="1:28">
      <c r="A3134" s="137"/>
      <c r="B3134" s="137"/>
      <c r="C3134" s="137"/>
      <c r="D3134" s="137"/>
      <c r="E3134" s="137"/>
      <c r="F3134" s="137"/>
      <c r="G3134" s="137"/>
      <c r="H3134" s="137"/>
      <c r="I3134" s="137"/>
      <c r="J3134" s="137"/>
      <c r="K3134" s="137"/>
      <c r="L3134" s="137"/>
      <c r="M3134" s="137"/>
      <c r="N3134" s="137"/>
      <c r="O3134" s="137"/>
      <c r="P3134" s="137"/>
      <c r="Q3134" s="137"/>
      <c r="R3134" s="137"/>
      <c r="S3134" s="137"/>
      <c r="T3134" s="137"/>
      <c r="U3134" s="137"/>
      <c r="V3134" s="137"/>
      <c r="W3134" s="137"/>
      <c r="X3134" s="137"/>
      <c r="Y3134" s="137"/>
      <c r="Z3134" s="137"/>
      <c r="AA3134" s="137"/>
      <c r="AB3134" s="137"/>
    </row>
    <row r="3135" s="139" customFormat="1" spans="1:28">
      <c r="A3135" s="137"/>
      <c r="B3135" s="137"/>
      <c r="C3135" s="137"/>
      <c r="D3135" s="137"/>
      <c r="E3135" s="137"/>
      <c r="F3135" s="137"/>
      <c r="G3135" s="137"/>
      <c r="H3135" s="137"/>
      <c r="I3135" s="137"/>
      <c r="J3135" s="137"/>
      <c r="K3135" s="137"/>
      <c r="L3135" s="137"/>
      <c r="M3135" s="137"/>
      <c r="N3135" s="137"/>
      <c r="O3135" s="137"/>
      <c r="P3135" s="137"/>
      <c r="Q3135" s="137"/>
      <c r="R3135" s="137"/>
      <c r="S3135" s="137"/>
      <c r="T3135" s="137"/>
      <c r="U3135" s="137"/>
      <c r="V3135" s="137"/>
      <c r="W3135" s="137"/>
      <c r="X3135" s="137"/>
      <c r="Y3135" s="137"/>
      <c r="Z3135" s="137"/>
      <c r="AA3135" s="137"/>
      <c r="AB3135" s="137"/>
    </row>
    <row r="3136" s="139" customFormat="1" spans="1:28">
      <c r="A3136" s="137"/>
      <c r="B3136" s="137"/>
      <c r="C3136" s="137"/>
      <c r="D3136" s="137"/>
      <c r="E3136" s="137"/>
      <c r="F3136" s="137"/>
      <c r="G3136" s="137"/>
      <c r="H3136" s="137"/>
      <c r="I3136" s="137"/>
      <c r="J3136" s="137"/>
      <c r="K3136" s="137"/>
      <c r="L3136" s="137"/>
      <c r="M3136" s="137"/>
      <c r="N3136" s="137"/>
      <c r="O3136" s="137"/>
      <c r="P3136" s="137"/>
      <c r="Q3136" s="137"/>
      <c r="R3136" s="137"/>
      <c r="S3136" s="137"/>
      <c r="T3136" s="137"/>
      <c r="U3136" s="137"/>
      <c r="V3136" s="137"/>
      <c r="W3136" s="137"/>
      <c r="X3136" s="137"/>
      <c r="Y3136" s="137"/>
      <c r="Z3136" s="137"/>
      <c r="AA3136" s="137"/>
      <c r="AB3136" s="137"/>
    </row>
    <row r="3137" s="139" customFormat="1" spans="1:28">
      <c r="A3137" s="137"/>
      <c r="B3137" s="137"/>
      <c r="C3137" s="137"/>
      <c r="D3137" s="137"/>
      <c r="E3137" s="137"/>
      <c r="F3137" s="137"/>
      <c r="G3137" s="137"/>
      <c r="H3137" s="137"/>
      <c r="I3137" s="137"/>
      <c r="J3137" s="137"/>
      <c r="K3137" s="137"/>
      <c r="L3137" s="137"/>
      <c r="M3137" s="137"/>
      <c r="N3137" s="137"/>
      <c r="O3137" s="137"/>
      <c r="P3137" s="137"/>
      <c r="Q3137" s="137"/>
      <c r="R3137" s="137"/>
      <c r="S3137" s="137"/>
      <c r="T3137" s="137"/>
      <c r="U3137" s="137"/>
      <c r="V3137" s="137"/>
      <c r="W3137" s="137"/>
      <c r="X3137" s="137"/>
      <c r="Y3137" s="137"/>
      <c r="Z3137" s="137"/>
      <c r="AA3137" s="137"/>
      <c r="AB3137" s="137"/>
    </row>
    <row r="3138" s="139" customFormat="1" spans="1:28">
      <c r="A3138" s="137"/>
      <c r="B3138" s="137"/>
      <c r="C3138" s="137"/>
      <c r="D3138" s="137"/>
      <c r="E3138" s="137"/>
      <c r="F3138" s="137"/>
      <c r="G3138" s="137"/>
      <c r="H3138" s="137"/>
      <c r="I3138" s="137"/>
      <c r="J3138" s="137"/>
      <c r="K3138" s="137"/>
      <c r="L3138" s="137"/>
      <c r="M3138" s="137"/>
      <c r="N3138" s="137"/>
      <c r="O3138" s="137"/>
      <c r="P3138" s="137"/>
      <c r="Q3138" s="137"/>
      <c r="R3138" s="137"/>
      <c r="S3138" s="137"/>
      <c r="T3138" s="137"/>
      <c r="U3138" s="137"/>
      <c r="V3138" s="137"/>
      <c r="W3138" s="137"/>
      <c r="X3138" s="137"/>
      <c r="Y3138" s="137"/>
      <c r="Z3138" s="137"/>
      <c r="AA3138" s="137"/>
      <c r="AB3138" s="137"/>
    </row>
    <row r="3139" s="139" customFormat="1" spans="1:28">
      <c r="A3139" s="137"/>
      <c r="B3139" s="137"/>
      <c r="C3139" s="137"/>
      <c r="D3139" s="137"/>
      <c r="E3139" s="137"/>
      <c r="F3139" s="137"/>
      <c r="G3139" s="137"/>
      <c r="H3139" s="137"/>
      <c r="I3139" s="137"/>
      <c r="J3139" s="137"/>
      <c r="K3139" s="137"/>
      <c r="L3139" s="137"/>
      <c r="M3139" s="137"/>
      <c r="N3139" s="137"/>
      <c r="O3139" s="137"/>
      <c r="P3139" s="137"/>
      <c r="Q3139" s="137"/>
      <c r="R3139" s="137"/>
      <c r="S3139" s="137"/>
      <c r="T3139" s="137"/>
      <c r="U3139" s="137"/>
      <c r="V3139" s="137"/>
      <c r="W3139" s="137"/>
      <c r="X3139" s="137"/>
      <c r="Y3139" s="137"/>
      <c r="Z3139" s="137"/>
      <c r="AA3139" s="137"/>
      <c r="AB3139" s="137"/>
    </row>
    <row r="3140" s="139" customFormat="1" spans="1:28">
      <c r="A3140" s="137"/>
      <c r="B3140" s="137"/>
      <c r="C3140" s="137"/>
      <c r="D3140" s="137"/>
      <c r="E3140" s="137"/>
      <c r="F3140" s="137"/>
      <c r="G3140" s="137"/>
      <c r="H3140" s="137"/>
      <c r="I3140" s="137"/>
      <c r="J3140" s="137"/>
      <c r="K3140" s="137"/>
      <c r="L3140" s="137"/>
      <c r="M3140" s="137"/>
      <c r="N3140" s="137"/>
      <c r="O3140" s="137"/>
      <c r="P3140" s="137"/>
      <c r="Q3140" s="137"/>
      <c r="R3140" s="137"/>
      <c r="S3140" s="137"/>
      <c r="T3140" s="137"/>
      <c r="U3140" s="137"/>
      <c r="V3140" s="137"/>
      <c r="W3140" s="137"/>
      <c r="X3140" s="137"/>
      <c r="Y3140" s="137"/>
      <c r="Z3140" s="137"/>
      <c r="AA3140" s="137"/>
      <c r="AB3140" s="137"/>
    </row>
    <row r="3141" s="139" customFormat="1" spans="1:28">
      <c r="A3141" s="137"/>
      <c r="B3141" s="137"/>
      <c r="C3141" s="137"/>
      <c r="D3141" s="137"/>
      <c r="E3141" s="137"/>
      <c r="F3141" s="137"/>
      <c r="G3141" s="137"/>
      <c r="H3141" s="137"/>
      <c r="I3141" s="137"/>
      <c r="J3141" s="137"/>
      <c r="K3141" s="137"/>
      <c r="L3141" s="137"/>
      <c r="M3141" s="137"/>
      <c r="N3141" s="137"/>
      <c r="O3141" s="137"/>
      <c r="P3141" s="137"/>
      <c r="Q3141" s="137"/>
      <c r="R3141" s="137"/>
      <c r="S3141" s="137"/>
      <c r="T3141" s="137"/>
      <c r="U3141" s="137"/>
      <c r="V3141" s="137"/>
      <c r="W3141" s="137"/>
      <c r="X3141" s="137"/>
      <c r="Y3141" s="137"/>
      <c r="Z3141" s="137"/>
      <c r="AA3141" s="137"/>
      <c r="AB3141" s="137"/>
    </row>
    <row r="3142" s="139" customFormat="1" spans="1:28">
      <c r="A3142" s="137"/>
      <c r="B3142" s="137"/>
      <c r="C3142" s="137"/>
      <c r="D3142" s="137"/>
      <c r="E3142" s="137"/>
      <c r="F3142" s="137"/>
      <c r="G3142" s="137"/>
      <c r="H3142" s="137"/>
      <c r="I3142" s="137"/>
      <c r="J3142" s="137"/>
      <c r="K3142" s="137"/>
      <c r="L3142" s="137"/>
      <c r="M3142" s="137"/>
      <c r="N3142" s="137"/>
      <c r="O3142" s="137"/>
      <c r="P3142" s="137"/>
      <c r="Q3142" s="137"/>
      <c r="R3142" s="137"/>
      <c r="S3142" s="137"/>
      <c r="T3142" s="137"/>
      <c r="U3142" s="137"/>
      <c r="V3142" s="137"/>
      <c r="W3142" s="137"/>
      <c r="X3142" s="137"/>
      <c r="Y3142" s="137"/>
      <c r="Z3142" s="137"/>
      <c r="AA3142" s="137"/>
      <c r="AB3142" s="137"/>
    </row>
    <row r="3143" s="139" customFormat="1" spans="1:28">
      <c r="A3143" s="137"/>
      <c r="B3143" s="137"/>
      <c r="C3143" s="137"/>
      <c r="D3143" s="137"/>
      <c r="E3143" s="137"/>
      <c r="F3143" s="137"/>
      <c r="G3143" s="137"/>
      <c r="H3143" s="137"/>
      <c r="I3143" s="137"/>
      <c r="J3143" s="137"/>
      <c r="K3143" s="137"/>
      <c r="L3143" s="137"/>
      <c r="M3143" s="137"/>
      <c r="N3143" s="137"/>
      <c r="O3143" s="137"/>
      <c r="P3143" s="137"/>
      <c r="Q3143" s="137"/>
      <c r="R3143" s="137"/>
      <c r="S3143" s="137"/>
      <c r="T3143" s="137"/>
      <c r="U3143" s="137"/>
      <c r="V3143" s="137"/>
      <c r="W3143" s="137"/>
      <c r="X3143" s="137"/>
      <c r="Y3143" s="137"/>
      <c r="Z3143" s="137"/>
      <c r="AA3143" s="137"/>
      <c r="AB3143" s="137"/>
    </row>
    <row r="3144" s="139" customFormat="1" spans="1:28">
      <c r="A3144" s="137"/>
      <c r="B3144" s="137"/>
      <c r="C3144" s="137"/>
      <c r="D3144" s="137"/>
      <c r="E3144" s="137"/>
      <c r="F3144" s="137"/>
      <c r="G3144" s="137"/>
      <c r="H3144" s="137"/>
      <c r="I3144" s="137"/>
      <c r="J3144" s="137"/>
      <c r="K3144" s="137"/>
      <c r="L3144" s="137"/>
      <c r="M3144" s="137"/>
      <c r="N3144" s="137"/>
      <c r="O3144" s="137"/>
      <c r="P3144" s="137"/>
      <c r="Q3144" s="137"/>
      <c r="R3144" s="137"/>
      <c r="S3144" s="137"/>
      <c r="T3144" s="137"/>
      <c r="U3144" s="137"/>
      <c r="V3144" s="137"/>
      <c r="W3144" s="137"/>
      <c r="X3144" s="137"/>
      <c r="Y3144" s="137"/>
      <c r="Z3144" s="137"/>
      <c r="AA3144" s="137"/>
      <c r="AB3144" s="137"/>
    </row>
    <row r="3145" s="139" customFormat="1" spans="1:28">
      <c r="A3145" s="137"/>
      <c r="B3145" s="137"/>
      <c r="C3145" s="137"/>
      <c r="D3145" s="137"/>
      <c r="E3145" s="137"/>
      <c r="F3145" s="137"/>
      <c r="G3145" s="137"/>
      <c r="H3145" s="137"/>
      <c r="I3145" s="137"/>
      <c r="J3145" s="137"/>
      <c r="K3145" s="137"/>
      <c r="L3145" s="137"/>
      <c r="M3145" s="137"/>
      <c r="N3145" s="137"/>
      <c r="O3145" s="137"/>
      <c r="P3145" s="137"/>
      <c r="Q3145" s="137"/>
      <c r="R3145" s="137"/>
      <c r="S3145" s="137"/>
      <c r="T3145" s="137"/>
      <c r="U3145" s="137"/>
      <c r="V3145" s="137"/>
      <c r="W3145" s="137"/>
      <c r="X3145" s="137"/>
      <c r="Y3145" s="137"/>
      <c r="Z3145" s="137"/>
      <c r="AA3145" s="137"/>
      <c r="AB3145" s="137"/>
    </row>
    <row r="3146" s="139" customFormat="1" spans="1:28">
      <c r="A3146" s="137"/>
      <c r="B3146" s="137"/>
      <c r="C3146" s="137"/>
      <c r="D3146" s="137"/>
      <c r="E3146" s="137"/>
      <c r="F3146" s="137"/>
      <c r="G3146" s="137"/>
      <c r="H3146" s="137"/>
      <c r="I3146" s="137"/>
      <c r="J3146" s="137"/>
      <c r="K3146" s="137"/>
      <c r="L3146" s="137"/>
      <c r="M3146" s="137"/>
      <c r="N3146" s="137"/>
      <c r="O3146" s="137"/>
      <c r="P3146" s="137"/>
      <c r="Q3146" s="137"/>
      <c r="R3146" s="137"/>
      <c r="S3146" s="137"/>
      <c r="T3146" s="137"/>
      <c r="U3146" s="137"/>
      <c r="V3146" s="137"/>
      <c r="W3146" s="137"/>
      <c r="X3146" s="137"/>
      <c r="Y3146" s="137"/>
      <c r="Z3146" s="137"/>
      <c r="AA3146" s="137"/>
      <c r="AB3146" s="137"/>
    </row>
    <row r="3147" s="139" customFormat="1" spans="1:28">
      <c r="A3147" s="137"/>
      <c r="B3147" s="137"/>
      <c r="C3147" s="137"/>
      <c r="D3147" s="137"/>
      <c r="E3147" s="137"/>
      <c r="F3147" s="137"/>
      <c r="G3147" s="137"/>
      <c r="H3147" s="137"/>
      <c r="I3147" s="137"/>
      <c r="J3147" s="137"/>
      <c r="K3147" s="137"/>
      <c r="L3147" s="137"/>
      <c r="M3147" s="137"/>
      <c r="N3147" s="137"/>
      <c r="O3147" s="137"/>
      <c r="P3147" s="137"/>
      <c r="Q3147" s="137"/>
      <c r="R3147" s="137"/>
      <c r="S3147" s="137"/>
      <c r="T3147" s="137"/>
      <c r="U3147" s="137"/>
      <c r="V3147" s="137"/>
      <c r="W3147" s="137"/>
      <c r="X3147" s="137"/>
      <c r="Y3147" s="137"/>
      <c r="Z3147" s="137"/>
      <c r="AA3147" s="137"/>
      <c r="AB3147" s="137"/>
    </row>
    <row r="3148" s="139" customFormat="1" spans="1:28">
      <c r="A3148" s="137"/>
      <c r="B3148" s="137"/>
      <c r="C3148" s="137"/>
      <c r="D3148" s="137"/>
      <c r="E3148" s="137"/>
      <c r="F3148" s="137"/>
      <c r="G3148" s="137"/>
      <c r="H3148" s="137"/>
      <c r="I3148" s="137"/>
      <c r="J3148" s="137"/>
      <c r="K3148" s="137"/>
      <c r="L3148" s="137"/>
      <c r="M3148" s="137"/>
      <c r="N3148" s="137"/>
      <c r="O3148" s="137"/>
      <c r="P3148" s="137"/>
      <c r="Q3148" s="137"/>
      <c r="R3148" s="137"/>
      <c r="S3148" s="137"/>
      <c r="T3148" s="137"/>
      <c r="U3148" s="137"/>
      <c r="V3148" s="137"/>
      <c r="W3148" s="137"/>
      <c r="X3148" s="137"/>
      <c r="Y3148" s="137"/>
      <c r="Z3148" s="137"/>
      <c r="AA3148" s="137"/>
      <c r="AB3148" s="137"/>
    </row>
    <row r="3149" s="139" customFormat="1" spans="1:28">
      <c r="A3149" s="137"/>
      <c r="B3149" s="137"/>
      <c r="C3149" s="137"/>
      <c r="D3149" s="137"/>
      <c r="E3149" s="137"/>
      <c r="F3149" s="137"/>
      <c r="G3149" s="137"/>
      <c r="H3149" s="137"/>
      <c r="I3149" s="137"/>
      <c r="J3149" s="137"/>
      <c r="K3149" s="137"/>
      <c r="L3149" s="137"/>
      <c r="M3149" s="137"/>
      <c r="N3149" s="137"/>
      <c r="O3149" s="137"/>
      <c r="P3149" s="137"/>
      <c r="Q3149" s="137"/>
      <c r="R3149" s="137"/>
      <c r="S3149" s="137"/>
      <c r="T3149" s="137"/>
      <c r="U3149" s="137"/>
      <c r="V3149" s="137"/>
      <c r="W3149" s="137"/>
      <c r="X3149" s="137"/>
      <c r="Y3149" s="137"/>
      <c r="Z3149" s="137"/>
      <c r="AA3149" s="137"/>
      <c r="AB3149" s="137"/>
    </row>
    <row r="3150" s="139" customFormat="1" spans="1:28">
      <c r="A3150" s="137"/>
      <c r="B3150" s="137"/>
      <c r="C3150" s="137"/>
      <c r="D3150" s="137"/>
      <c r="E3150" s="137"/>
      <c r="F3150" s="137"/>
      <c r="G3150" s="137"/>
      <c r="H3150" s="137"/>
      <c r="I3150" s="137"/>
      <c r="J3150" s="137"/>
      <c r="K3150" s="137"/>
      <c r="L3150" s="137"/>
      <c r="M3150" s="137"/>
      <c r="N3150" s="137"/>
      <c r="O3150" s="137"/>
      <c r="P3150" s="137"/>
      <c r="Q3150" s="137"/>
      <c r="R3150" s="137"/>
      <c r="S3150" s="137"/>
      <c r="T3150" s="137"/>
      <c r="U3150" s="137"/>
      <c r="V3150" s="137"/>
      <c r="W3150" s="137"/>
      <c r="X3150" s="137"/>
      <c r="Y3150" s="137"/>
      <c r="Z3150" s="137"/>
      <c r="AA3150" s="137"/>
      <c r="AB3150" s="137"/>
    </row>
    <row r="3151" s="139" customFormat="1" spans="1:28">
      <c r="A3151" s="137"/>
      <c r="B3151" s="137"/>
      <c r="C3151" s="137"/>
      <c r="D3151" s="137"/>
      <c r="E3151" s="137"/>
      <c r="F3151" s="137"/>
      <c r="G3151" s="137"/>
      <c r="H3151" s="137"/>
      <c r="I3151" s="137"/>
      <c r="J3151" s="137"/>
      <c r="K3151" s="137"/>
      <c r="L3151" s="137"/>
      <c r="M3151" s="137"/>
      <c r="N3151" s="137"/>
      <c r="O3151" s="137"/>
      <c r="P3151" s="137"/>
      <c r="Q3151" s="137"/>
      <c r="R3151" s="137"/>
      <c r="S3151" s="137"/>
      <c r="T3151" s="137"/>
      <c r="U3151" s="137"/>
      <c r="V3151" s="137"/>
      <c r="W3151" s="137"/>
      <c r="X3151" s="137"/>
      <c r="Y3151" s="137"/>
      <c r="Z3151" s="137"/>
      <c r="AA3151" s="137"/>
      <c r="AB3151" s="137"/>
    </row>
    <row r="3152" s="139" customFormat="1" spans="1:28">
      <c r="A3152" s="137"/>
      <c r="B3152" s="137"/>
      <c r="C3152" s="137"/>
      <c r="D3152" s="137"/>
      <c r="E3152" s="137"/>
      <c r="F3152" s="137"/>
      <c r="G3152" s="137"/>
      <c r="H3152" s="137"/>
      <c r="I3152" s="137"/>
      <c r="J3152" s="137"/>
      <c r="K3152" s="137"/>
      <c r="L3152" s="137"/>
      <c r="M3152" s="137"/>
      <c r="N3152" s="137"/>
      <c r="O3152" s="137"/>
      <c r="P3152" s="137"/>
      <c r="Q3152" s="137"/>
      <c r="R3152" s="137"/>
      <c r="S3152" s="137"/>
      <c r="T3152" s="137"/>
      <c r="U3152" s="137"/>
      <c r="V3152" s="137"/>
      <c r="W3152" s="137"/>
      <c r="X3152" s="137"/>
      <c r="Y3152" s="137"/>
      <c r="Z3152" s="137"/>
      <c r="AA3152" s="137"/>
      <c r="AB3152" s="137"/>
    </row>
    <row r="3153" s="139" customFormat="1" spans="1:28">
      <c r="A3153" s="137"/>
      <c r="B3153" s="137"/>
      <c r="C3153" s="137"/>
      <c r="D3153" s="137"/>
      <c r="E3153" s="137"/>
      <c r="F3153" s="137"/>
      <c r="G3153" s="137"/>
      <c r="H3153" s="137"/>
      <c r="I3153" s="137"/>
      <c r="J3153" s="137"/>
      <c r="K3153" s="137"/>
      <c r="L3153" s="137"/>
      <c r="M3153" s="137"/>
      <c r="N3153" s="137"/>
      <c r="O3153" s="137"/>
      <c r="P3153" s="137"/>
      <c r="Q3153" s="137"/>
      <c r="R3153" s="137"/>
      <c r="S3153" s="137"/>
      <c r="T3153" s="137"/>
      <c r="U3153" s="137"/>
      <c r="V3153" s="137"/>
      <c r="W3153" s="137"/>
      <c r="X3153" s="137"/>
      <c r="Y3153" s="137"/>
      <c r="Z3153" s="137"/>
      <c r="AA3153" s="137"/>
      <c r="AB3153" s="137"/>
    </row>
    <row r="3154" s="139" customFormat="1" spans="1:28">
      <c r="A3154" s="137"/>
      <c r="B3154" s="137"/>
      <c r="C3154" s="137"/>
      <c r="D3154" s="137"/>
      <c r="E3154" s="137"/>
      <c r="F3154" s="137"/>
      <c r="G3154" s="137"/>
      <c r="H3154" s="137"/>
      <c r="I3154" s="137"/>
      <c r="J3154" s="137"/>
      <c r="K3154" s="137"/>
      <c r="L3154" s="137"/>
      <c r="M3154" s="137"/>
      <c r="N3154" s="137"/>
      <c r="O3154" s="137"/>
      <c r="P3154" s="137"/>
      <c r="Q3154" s="137"/>
      <c r="R3154" s="137"/>
      <c r="S3154" s="137"/>
      <c r="T3154" s="137"/>
      <c r="U3154" s="137"/>
      <c r="V3154" s="137"/>
      <c r="W3154" s="137"/>
      <c r="X3154" s="137"/>
      <c r="Y3154" s="137"/>
      <c r="Z3154" s="137"/>
      <c r="AA3154" s="137"/>
      <c r="AB3154" s="137"/>
    </row>
    <row r="3155" s="139" customFormat="1" spans="1:28">
      <c r="A3155" s="137"/>
      <c r="B3155" s="137"/>
      <c r="C3155" s="137"/>
      <c r="D3155" s="137"/>
      <c r="E3155" s="137"/>
      <c r="F3155" s="137"/>
      <c r="G3155" s="137"/>
      <c r="H3155" s="137"/>
      <c r="I3155" s="137"/>
      <c r="J3155" s="137"/>
      <c r="K3155" s="137"/>
      <c r="L3155" s="137"/>
      <c r="M3155" s="137"/>
      <c r="N3155" s="137"/>
      <c r="O3155" s="137"/>
      <c r="P3155" s="137"/>
      <c r="Q3155" s="137"/>
      <c r="R3155" s="137"/>
      <c r="S3155" s="137"/>
      <c r="T3155" s="137"/>
      <c r="U3155" s="137"/>
      <c r="V3155" s="137"/>
      <c r="W3155" s="137"/>
      <c r="X3155" s="137"/>
      <c r="Y3155" s="137"/>
      <c r="Z3155" s="137"/>
      <c r="AA3155" s="137"/>
      <c r="AB3155" s="137"/>
    </row>
    <row r="3156" s="139" customFormat="1" spans="1:28">
      <c r="A3156" s="137"/>
      <c r="B3156" s="137"/>
      <c r="C3156" s="137"/>
      <c r="D3156" s="137"/>
      <c r="E3156" s="137"/>
      <c r="F3156" s="137"/>
      <c r="G3156" s="137"/>
      <c r="H3156" s="137"/>
      <c r="I3156" s="137"/>
      <c r="J3156" s="137"/>
      <c r="K3156" s="137"/>
      <c r="L3156" s="137"/>
      <c r="M3156" s="137"/>
      <c r="N3156" s="137"/>
      <c r="O3156" s="137"/>
      <c r="P3156" s="137"/>
      <c r="Q3156" s="137"/>
      <c r="R3156" s="137"/>
      <c r="S3156" s="137"/>
      <c r="T3156" s="137"/>
      <c r="U3156" s="137"/>
      <c r="V3156" s="137"/>
      <c r="W3156" s="137"/>
      <c r="X3156" s="137"/>
      <c r="Y3156" s="137"/>
      <c r="Z3156" s="137"/>
      <c r="AA3156" s="137"/>
      <c r="AB3156" s="137"/>
    </row>
    <row r="3157" s="139" customFormat="1" spans="1:28">
      <c r="A3157" s="137"/>
      <c r="B3157" s="137"/>
      <c r="C3157" s="137"/>
      <c r="D3157" s="137"/>
      <c r="E3157" s="137"/>
      <c r="F3157" s="137"/>
      <c r="G3157" s="137"/>
      <c r="H3157" s="137"/>
      <c r="I3157" s="137"/>
      <c r="J3157" s="137"/>
      <c r="K3157" s="137"/>
      <c r="L3157" s="137"/>
      <c r="M3157" s="137"/>
      <c r="N3157" s="137"/>
      <c r="O3157" s="137"/>
      <c r="P3157" s="137"/>
      <c r="Q3157" s="137"/>
      <c r="R3157" s="137"/>
      <c r="S3157" s="137"/>
      <c r="T3157" s="137"/>
      <c r="U3157" s="137"/>
      <c r="V3157" s="137"/>
      <c r="W3157" s="137"/>
      <c r="X3157" s="137"/>
      <c r="Y3157" s="137"/>
      <c r="Z3157" s="137"/>
      <c r="AA3157" s="137"/>
      <c r="AB3157" s="137"/>
    </row>
    <row r="3158" s="139" customFormat="1" spans="1:28">
      <c r="A3158" s="137"/>
      <c r="B3158" s="137"/>
      <c r="C3158" s="137"/>
      <c r="D3158" s="137"/>
      <c r="E3158" s="137"/>
      <c r="F3158" s="137"/>
      <c r="G3158" s="137"/>
      <c r="H3158" s="137"/>
      <c r="I3158" s="137"/>
      <c r="J3158" s="137"/>
      <c r="K3158" s="137"/>
      <c r="L3158" s="137"/>
      <c r="M3158" s="137"/>
      <c r="N3158" s="137"/>
      <c r="O3158" s="137"/>
      <c r="P3158" s="137"/>
      <c r="Q3158" s="137"/>
      <c r="R3158" s="137"/>
      <c r="S3158" s="137"/>
      <c r="T3158" s="137"/>
      <c r="U3158" s="137"/>
      <c r="V3158" s="137"/>
      <c r="W3158" s="137"/>
      <c r="X3158" s="137"/>
      <c r="Y3158" s="137"/>
      <c r="Z3158" s="137"/>
      <c r="AA3158" s="137"/>
      <c r="AB3158" s="137"/>
    </row>
    <row r="3159" s="139" customFormat="1" spans="1:28">
      <c r="A3159" s="137"/>
      <c r="B3159" s="137"/>
      <c r="C3159" s="137"/>
      <c r="D3159" s="137"/>
      <c r="E3159" s="137"/>
      <c r="F3159" s="137"/>
      <c r="G3159" s="137"/>
      <c r="H3159" s="137"/>
      <c r="I3159" s="137"/>
      <c r="J3159" s="137"/>
      <c r="K3159" s="137"/>
      <c r="L3159" s="137"/>
      <c r="M3159" s="137"/>
      <c r="N3159" s="137"/>
      <c r="O3159" s="137"/>
      <c r="P3159" s="137"/>
      <c r="Q3159" s="137"/>
      <c r="R3159" s="137"/>
      <c r="S3159" s="137"/>
      <c r="T3159" s="137"/>
      <c r="U3159" s="137"/>
      <c r="V3159" s="137"/>
      <c r="W3159" s="137"/>
      <c r="X3159" s="137"/>
      <c r="Y3159" s="137"/>
      <c r="Z3159" s="137"/>
      <c r="AA3159" s="137"/>
      <c r="AB3159" s="137"/>
    </row>
    <row r="3160" s="139" customFormat="1" spans="1:28">
      <c r="A3160" s="137"/>
      <c r="B3160" s="137"/>
      <c r="C3160" s="137"/>
      <c r="D3160" s="137"/>
      <c r="E3160" s="137"/>
      <c r="F3160" s="137"/>
      <c r="G3160" s="137"/>
      <c r="H3160" s="137"/>
      <c r="I3160" s="137"/>
      <c r="J3160" s="137"/>
      <c r="K3160" s="137"/>
      <c r="L3160" s="137"/>
      <c r="M3160" s="137"/>
      <c r="N3160" s="137"/>
      <c r="O3160" s="137"/>
      <c r="P3160" s="137"/>
      <c r="Q3160" s="137"/>
      <c r="R3160" s="137"/>
      <c r="S3160" s="137"/>
      <c r="T3160" s="137"/>
      <c r="U3160" s="137"/>
      <c r="V3160" s="137"/>
      <c r="W3160" s="137"/>
      <c r="X3160" s="137"/>
      <c r="Y3160" s="137"/>
      <c r="Z3160" s="137"/>
      <c r="AA3160" s="137"/>
      <c r="AB3160" s="137"/>
    </row>
    <row r="3161" s="139" customFormat="1" spans="1:28">
      <c r="A3161" s="137"/>
      <c r="B3161" s="137"/>
      <c r="C3161" s="137"/>
      <c r="D3161" s="137"/>
      <c r="E3161" s="137"/>
      <c r="F3161" s="137"/>
      <c r="G3161" s="137"/>
      <c r="H3161" s="137"/>
      <c r="I3161" s="137"/>
      <c r="J3161" s="137"/>
      <c r="K3161" s="137"/>
      <c r="L3161" s="137"/>
      <c r="M3161" s="137"/>
      <c r="N3161" s="137"/>
      <c r="O3161" s="137"/>
      <c r="P3161" s="137"/>
      <c r="Q3161" s="137"/>
      <c r="R3161" s="137"/>
      <c r="S3161" s="137"/>
      <c r="T3161" s="137"/>
      <c r="U3161" s="137"/>
      <c r="V3161" s="137"/>
      <c r="W3161" s="137"/>
      <c r="X3161" s="137"/>
      <c r="Y3161" s="137"/>
      <c r="Z3161" s="137"/>
      <c r="AA3161" s="137"/>
      <c r="AB3161" s="137"/>
    </row>
    <row r="3162" s="139" customFormat="1" spans="1:28">
      <c r="A3162" s="137"/>
      <c r="B3162" s="137"/>
      <c r="C3162" s="137"/>
      <c r="D3162" s="137"/>
      <c r="E3162" s="137"/>
      <c r="F3162" s="137"/>
      <c r="G3162" s="137"/>
      <c r="H3162" s="137"/>
      <c r="I3162" s="137"/>
      <c r="J3162" s="137"/>
      <c r="K3162" s="137"/>
      <c r="L3162" s="137"/>
      <c r="M3162" s="137"/>
      <c r="N3162" s="137"/>
      <c r="O3162" s="137"/>
      <c r="P3162" s="137"/>
      <c r="Q3162" s="137"/>
      <c r="R3162" s="137"/>
      <c r="S3162" s="137"/>
      <c r="T3162" s="137"/>
      <c r="U3162" s="137"/>
      <c r="V3162" s="137"/>
      <c r="W3162" s="137"/>
      <c r="X3162" s="137"/>
      <c r="Y3162" s="137"/>
      <c r="Z3162" s="137"/>
      <c r="AA3162" s="137"/>
      <c r="AB3162" s="137"/>
    </row>
    <row r="3163" s="139" customFormat="1" spans="1:28">
      <c r="A3163" s="137"/>
      <c r="B3163" s="137"/>
      <c r="C3163" s="137"/>
      <c r="D3163" s="137"/>
      <c r="E3163" s="137"/>
      <c r="F3163" s="137"/>
      <c r="G3163" s="137"/>
      <c r="H3163" s="137"/>
      <c r="I3163" s="137"/>
      <c r="J3163" s="137"/>
      <c r="K3163" s="137"/>
      <c r="L3163" s="137"/>
      <c r="M3163" s="137"/>
      <c r="N3163" s="137"/>
      <c r="O3163" s="137"/>
      <c r="P3163" s="137"/>
      <c r="Q3163" s="137"/>
      <c r="R3163" s="137"/>
      <c r="S3163" s="137"/>
      <c r="T3163" s="137"/>
      <c r="U3163" s="137"/>
      <c r="V3163" s="137"/>
      <c r="W3163" s="137"/>
      <c r="X3163" s="137"/>
      <c r="Y3163" s="137"/>
      <c r="Z3163" s="137"/>
      <c r="AA3163" s="137"/>
      <c r="AB3163" s="137"/>
    </row>
    <row r="3164" s="139" customFormat="1" spans="1:28">
      <c r="A3164" s="137"/>
      <c r="B3164" s="137"/>
      <c r="C3164" s="137"/>
      <c r="D3164" s="137"/>
      <c r="E3164" s="137"/>
      <c r="F3164" s="137"/>
      <c r="G3164" s="137"/>
      <c r="H3164" s="137"/>
      <c r="I3164" s="137"/>
      <c r="J3164" s="137"/>
      <c r="K3164" s="137"/>
      <c r="L3164" s="137"/>
      <c r="M3164" s="137"/>
      <c r="N3164" s="137"/>
      <c r="O3164" s="137"/>
      <c r="P3164" s="137"/>
      <c r="Q3164" s="137"/>
      <c r="R3164" s="137"/>
      <c r="S3164" s="137"/>
      <c r="T3164" s="137"/>
      <c r="U3164" s="137"/>
      <c r="V3164" s="137"/>
      <c r="W3164" s="137"/>
      <c r="X3164" s="137"/>
      <c r="Y3164" s="137"/>
      <c r="Z3164" s="137"/>
      <c r="AA3164" s="137"/>
      <c r="AB3164" s="137"/>
    </row>
    <row r="3165" s="139" customFormat="1" spans="1:28">
      <c r="A3165" s="137"/>
      <c r="B3165" s="137"/>
      <c r="C3165" s="137"/>
      <c r="D3165" s="137"/>
      <c r="E3165" s="137"/>
      <c r="F3165" s="137"/>
      <c r="G3165" s="137"/>
      <c r="H3165" s="137"/>
      <c r="I3165" s="137"/>
      <c r="J3165" s="137"/>
      <c r="K3165" s="137"/>
      <c r="L3165" s="137"/>
      <c r="M3165" s="137"/>
      <c r="N3165" s="137"/>
      <c r="O3165" s="137"/>
      <c r="P3165" s="137"/>
      <c r="Q3165" s="137"/>
      <c r="R3165" s="137"/>
      <c r="S3165" s="137"/>
      <c r="T3165" s="137"/>
      <c r="U3165" s="137"/>
      <c r="V3165" s="137"/>
      <c r="W3165" s="137"/>
      <c r="X3165" s="137"/>
      <c r="Y3165" s="137"/>
      <c r="Z3165" s="137"/>
      <c r="AA3165" s="137"/>
      <c r="AB3165" s="137"/>
    </row>
    <row r="3166" s="139" customFormat="1" spans="1:28">
      <c r="A3166" s="137"/>
      <c r="B3166" s="137"/>
      <c r="C3166" s="137"/>
      <c r="D3166" s="137"/>
      <c r="E3166" s="137"/>
      <c r="F3166" s="137"/>
      <c r="G3166" s="137"/>
      <c r="H3166" s="137"/>
      <c r="I3166" s="137"/>
      <c r="J3166" s="137"/>
      <c r="K3166" s="137"/>
      <c r="L3166" s="137"/>
      <c r="M3166" s="137"/>
      <c r="N3166" s="137"/>
      <c r="O3166" s="137"/>
      <c r="P3166" s="137"/>
      <c r="Q3166" s="137"/>
      <c r="R3166" s="137"/>
      <c r="S3166" s="137"/>
      <c r="T3166" s="137"/>
      <c r="U3166" s="137"/>
      <c r="V3166" s="137"/>
      <c r="W3166" s="137"/>
      <c r="X3166" s="137"/>
      <c r="Y3166" s="137"/>
      <c r="Z3166" s="137"/>
      <c r="AA3166" s="137"/>
      <c r="AB3166" s="137"/>
    </row>
    <row r="3167" s="139" customFormat="1" spans="1:28">
      <c r="A3167" s="137"/>
      <c r="B3167" s="137"/>
      <c r="C3167" s="137"/>
      <c r="D3167" s="137"/>
      <c r="E3167" s="137"/>
      <c r="F3167" s="137"/>
      <c r="G3167" s="137"/>
      <c r="H3167" s="137"/>
      <c r="I3167" s="137"/>
      <c r="J3167" s="137"/>
      <c r="K3167" s="137"/>
      <c r="L3167" s="137"/>
      <c r="M3167" s="137"/>
      <c r="N3167" s="137"/>
      <c r="O3167" s="137"/>
      <c r="P3167" s="137"/>
      <c r="Q3167" s="137"/>
      <c r="R3167" s="137"/>
      <c r="S3167" s="137"/>
      <c r="T3167" s="137"/>
      <c r="U3167" s="137"/>
      <c r="V3167" s="137"/>
      <c r="W3167" s="137"/>
      <c r="X3167" s="137"/>
      <c r="Y3167" s="137"/>
      <c r="Z3167" s="137"/>
      <c r="AA3167" s="137"/>
      <c r="AB3167" s="137"/>
    </row>
    <row r="3168" s="139" customFormat="1" spans="1:28">
      <c r="A3168" s="137"/>
      <c r="B3168" s="137"/>
      <c r="C3168" s="137"/>
      <c r="D3168" s="137"/>
      <c r="E3168" s="137"/>
      <c r="F3168" s="137"/>
      <c r="G3168" s="137"/>
      <c r="H3168" s="137"/>
      <c r="I3168" s="137"/>
      <c r="J3168" s="137"/>
      <c r="K3168" s="137"/>
      <c r="L3168" s="137"/>
      <c r="M3168" s="137"/>
      <c r="N3168" s="137"/>
      <c r="O3168" s="137"/>
      <c r="P3168" s="137"/>
      <c r="Q3168" s="137"/>
      <c r="R3168" s="137"/>
      <c r="S3168" s="137"/>
      <c r="T3168" s="137"/>
      <c r="U3168" s="137"/>
      <c r="V3168" s="137"/>
      <c r="W3168" s="137"/>
      <c r="X3168" s="137"/>
      <c r="Y3168" s="137"/>
      <c r="Z3168" s="137"/>
      <c r="AA3168" s="137"/>
      <c r="AB3168" s="137"/>
    </row>
    <row r="3169" s="139" customFormat="1" spans="1:28">
      <c r="A3169" s="137"/>
      <c r="B3169" s="137"/>
      <c r="C3169" s="137"/>
      <c r="D3169" s="137"/>
      <c r="E3169" s="137"/>
      <c r="F3169" s="137"/>
      <c r="G3169" s="137"/>
      <c r="H3169" s="137"/>
      <c r="I3169" s="137"/>
      <c r="J3169" s="137"/>
      <c r="K3169" s="137"/>
      <c r="L3169" s="137"/>
      <c r="M3169" s="137"/>
      <c r="N3169" s="137"/>
      <c r="O3169" s="137"/>
      <c r="P3169" s="137"/>
      <c r="Q3169" s="137"/>
      <c r="R3169" s="137"/>
      <c r="S3169" s="137"/>
      <c r="T3169" s="137"/>
      <c r="U3169" s="137"/>
      <c r="V3169" s="137"/>
      <c r="W3169" s="137"/>
      <c r="X3169" s="137"/>
      <c r="Y3169" s="137"/>
      <c r="Z3169" s="137"/>
      <c r="AA3169" s="137"/>
      <c r="AB3169" s="137"/>
    </row>
    <row r="3170" s="139" customFormat="1" spans="1:28">
      <c r="A3170" s="137"/>
      <c r="B3170" s="137"/>
      <c r="C3170" s="137"/>
      <c r="D3170" s="137"/>
      <c r="E3170" s="137"/>
      <c r="F3170" s="137"/>
      <c r="G3170" s="137"/>
      <c r="H3170" s="137"/>
      <c r="I3170" s="137"/>
      <c r="J3170" s="137"/>
      <c r="K3170" s="137"/>
      <c r="L3170" s="137"/>
      <c r="M3170" s="137"/>
      <c r="N3170" s="137"/>
      <c r="O3170" s="137"/>
      <c r="P3170" s="137"/>
      <c r="Q3170" s="137"/>
      <c r="R3170" s="137"/>
      <c r="S3170" s="137"/>
      <c r="T3170" s="137"/>
      <c r="U3170" s="137"/>
      <c r="V3170" s="137"/>
      <c r="W3170" s="137"/>
      <c r="X3170" s="137"/>
      <c r="Y3170" s="137"/>
      <c r="Z3170" s="137"/>
      <c r="AA3170" s="137"/>
      <c r="AB3170" s="137"/>
    </row>
    <row r="3171" s="139" customFormat="1" spans="1:28">
      <c r="A3171" s="137"/>
      <c r="B3171" s="137"/>
      <c r="C3171" s="137"/>
      <c r="D3171" s="137"/>
      <c r="E3171" s="137"/>
      <c r="F3171" s="137"/>
      <c r="G3171" s="137"/>
      <c r="H3171" s="137"/>
      <c r="I3171" s="137"/>
      <c r="J3171" s="137"/>
      <c r="K3171" s="137"/>
      <c r="L3171" s="137"/>
      <c r="M3171" s="137"/>
      <c r="N3171" s="137"/>
      <c r="O3171" s="137"/>
      <c r="P3171" s="137"/>
      <c r="Q3171" s="137"/>
      <c r="R3171" s="137"/>
      <c r="S3171" s="137"/>
      <c r="T3171" s="137"/>
      <c r="U3171" s="137"/>
      <c r="V3171" s="137"/>
      <c r="W3171" s="137"/>
      <c r="X3171" s="137"/>
      <c r="Y3171" s="137"/>
      <c r="Z3171" s="137"/>
      <c r="AA3171" s="137"/>
      <c r="AB3171" s="137"/>
    </row>
    <row r="3172" s="139" customFormat="1" spans="1:28">
      <c r="A3172" s="137"/>
      <c r="B3172" s="137"/>
      <c r="C3172" s="137"/>
      <c r="D3172" s="137"/>
      <c r="E3172" s="137"/>
      <c r="F3172" s="137"/>
      <c r="G3172" s="137"/>
      <c r="H3172" s="137"/>
      <c r="I3172" s="137"/>
      <c r="J3172" s="137"/>
      <c r="K3172" s="137"/>
      <c r="L3172" s="137"/>
      <c r="M3172" s="137"/>
      <c r="N3172" s="137"/>
      <c r="O3172" s="137"/>
      <c r="P3172" s="137"/>
      <c r="Q3172" s="137"/>
      <c r="R3172" s="137"/>
      <c r="S3172" s="137"/>
      <c r="T3172" s="137"/>
      <c r="U3172" s="137"/>
      <c r="V3172" s="137"/>
      <c r="W3172" s="137"/>
      <c r="X3172" s="137"/>
      <c r="Y3172" s="137"/>
      <c r="Z3172" s="137"/>
      <c r="AA3172" s="137"/>
      <c r="AB3172" s="137"/>
    </row>
    <row r="3173" s="139" customFormat="1" spans="1:28">
      <c r="A3173" s="137"/>
      <c r="B3173" s="137"/>
      <c r="C3173" s="137"/>
      <c r="D3173" s="137"/>
      <c r="E3173" s="137"/>
      <c r="F3173" s="137"/>
      <c r="G3173" s="137"/>
      <c r="H3173" s="137"/>
      <c r="I3173" s="137"/>
      <c r="J3173" s="137"/>
      <c r="K3173" s="137"/>
      <c r="L3173" s="137"/>
      <c r="M3173" s="137"/>
      <c r="N3173" s="137"/>
      <c r="O3173" s="137"/>
      <c r="P3173" s="137"/>
      <c r="Q3173" s="137"/>
      <c r="R3173" s="137"/>
      <c r="S3173" s="137"/>
      <c r="T3173" s="137"/>
      <c r="U3173" s="137"/>
      <c r="V3173" s="137"/>
      <c r="W3173" s="137"/>
      <c r="X3173" s="137"/>
      <c r="Y3173" s="137"/>
      <c r="Z3173" s="137"/>
      <c r="AA3173" s="137"/>
      <c r="AB3173" s="137"/>
    </row>
    <row r="3174" s="139" customFormat="1" spans="1:28">
      <c r="A3174" s="137"/>
      <c r="B3174" s="137"/>
      <c r="C3174" s="137"/>
      <c r="D3174" s="137"/>
      <c r="E3174" s="137"/>
      <c r="F3174" s="137"/>
      <c r="G3174" s="137"/>
      <c r="H3174" s="137"/>
      <c r="I3174" s="137"/>
      <c r="J3174" s="137"/>
      <c r="K3174" s="137"/>
      <c r="L3174" s="137"/>
      <c r="M3174" s="137"/>
      <c r="N3174" s="137"/>
      <c r="O3174" s="137"/>
      <c r="P3174" s="137"/>
      <c r="Q3174" s="137"/>
      <c r="R3174" s="137"/>
      <c r="S3174" s="137"/>
      <c r="T3174" s="137"/>
      <c r="U3174" s="137"/>
      <c r="V3174" s="137"/>
      <c r="W3174" s="137"/>
      <c r="X3174" s="137"/>
      <c r="Y3174" s="137"/>
      <c r="Z3174" s="137"/>
      <c r="AA3174" s="137"/>
      <c r="AB3174" s="137"/>
    </row>
    <row r="3175" s="139" customFormat="1" spans="1:28">
      <c r="A3175" s="137"/>
      <c r="B3175" s="137"/>
      <c r="C3175" s="137"/>
      <c r="D3175" s="137"/>
      <c r="E3175" s="137"/>
      <c r="F3175" s="137"/>
      <c r="G3175" s="137"/>
      <c r="H3175" s="137"/>
      <c r="I3175" s="137"/>
      <c r="J3175" s="137"/>
      <c r="K3175" s="137"/>
      <c r="L3175" s="137"/>
      <c r="M3175" s="137"/>
      <c r="N3175" s="137"/>
      <c r="O3175" s="137"/>
      <c r="P3175" s="137"/>
      <c r="Q3175" s="137"/>
      <c r="R3175" s="137"/>
      <c r="S3175" s="137"/>
      <c r="T3175" s="137"/>
      <c r="U3175" s="137"/>
      <c r="V3175" s="137"/>
      <c r="W3175" s="137"/>
      <c r="X3175" s="137"/>
      <c r="Y3175" s="137"/>
      <c r="Z3175" s="137"/>
      <c r="AA3175" s="137"/>
      <c r="AB3175" s="137"/>
    </row>
    <row r="3176" s="139" customFormat="1" spans="1:28">
      <c r="A3176" s="137"/>
      <c r="B3176" s="137"/>
      <c r="C3176" s="137"/>
      <c r="D3176" s="137"/>
      <c r="E3176" s="137"/>
      <c r="F3176" s="137"/>
      <c r="G3176" s="137"/>
      <c r="H3176" s="137"/>
      <c r="I3176" s="137"/>
      <c r="J3176" s="137"/>
      <c r="K3176" s="137"/>
      <c r="L3176" s="137"/>
      <c r="M3176" s="137"/>
      <c r="N3176" s="137"/>
      <c r="O3176" s="137"/>
      <c r="P3176" s="137"/>
      <c r="Q3176" s="137"/>
      <c r="R3176" s="137"/>
      <c r="S3176" s="137"/>
      <c r="T3176" s="137"/>
      <c r="U3176" s="137"/>
      <c r="V3176" s="137"/>
      <c r="W3176" s="137"/>
      <c r="X3176" s="137"/>
      <c r="Y3176" s="137"/>
      <c r="Z3176" s="137"/>
      <c r="AA3176" s="137"/>
      <c r="AB3176" s="137"/>
    </row>
    <row r="3177" s="139" customFormat="1" spans="1:28">
      <c r="A3177" s="137"/>
      <c r="B3177" s="137"/>
      <c r="C3177" s="137"/>
      <c r="D3177" s="137"/>
      <c r="E3177" s="137"/>
      <c r="F3177" s="137"/>
      <c r="G3177" s="137"/>
      <c r="H3177" s="137"/>
      <c r="I3177" s="137"/>
      <c r="J3177" s="137"/>
      <c r="K3177" s="137"/>
      <c r="L3177" s="137"/>
      <c r="M3177" s="137"/>
      <c r="N3177" s="137"/>
      <c r="O3177" s="137"/>
      <c r="P3177" s="137"/>
      <c r="Q3177" s="137"/>
      <c r="R3177" s="137"/>
      <c r="S3177" s="137"/>
      <c r="T3177" s="137"/>
      <c r="U3177" s="137"/>
      <c r="V3177" s="137"/>
      <c r="W3177" s="137"/>
      <c r="X3177" s="137"/>
      <c r="Y3177" s="137"/>
      <c r="Z3177" s="137"/>
      <c r="AA3177" s="137"/>
      <c r="AB3177" s="137"/>
    </row>
    <row r="3178" s="139" customFormat="1" spans="1:28">
      <c r="A3178" s="137"/>
      <c r="B3178" s="137"/>
      <c r="C3178" s="137"/>
      <c r="D3178" s="137"/>
      <c r="E3178" s="137"/>
      <c r="F3178" s="137"/>
      <c r="G3178" s="137"/>
      <c r="H3178" s="137"/>
      <c r="I3178" s="137"/>
      <c r="J3178" s="137"/>
      <c r="K3178" s="137"/>
      <c r="L3178" s="137"/>
      <c r="M3178" s="137"/>
      <c r="N3178" s="137"/>
      <c r="O3178" s="137"/>
      <c r="P3178" s="137"/>
      <c r="Q3178" s="137"/>
      <c r="R3178" s="137"/>
      <c r="S3178" s="137"/>
      <c r="T3178" s="137"/>
      <c r="U3178" s="137"/>
      <c r="V3178" s="137"/>
      <c r="W3178" s="137"/>
      <c r="X3178" s="137"/>
      <c r="Y3178" s="137"/>
      <c r="Z3178" s="137"/>
      <c r="AA3178" s="137"/>
      <c r="AB3178" s="137"/>
    </row>
    <row r="3179" s="139" customFormat="1" spans="1:28">
      <c r="A3179" s="137"/>
      <c r="B3179" s="137"/>
      <c r="C3179" s="137"/>
      <c r="D3179" s="137"/>
      <c r="E3179" s="137"/>
      <c r="F3179" s="137"/>
      <c r="G3179" s="137"/>
      <c r="H3179" s="137"/>
      <c r="I3179" s="137"/>
      <c r="J3179" s="137"/>
      <c r="K3179" s="137"/>
      <c r="L3179" s="137"/>
      <c r="M3179" s="137"/>
      <c r="N3179" s="137"/>
      <c r="O3179" s="137"/>
      <c r="P3179" s="137"/>
      <c r="Q3179" s="137"/>
      <c r="R3179" s="137"/>
      <c r="S3179" s="137"/>
      <c r="T3179" s="137"/>
      <c r="U3179" s="137"/>
      <c r="V3179" s="137"/>
      <c r="W3179" s="137"/>
      <c r="X3179" s="137"/>
      <c r="Y3179" s="137"/>
      <c r="Z3179" s="137"/>
      <c r="AA3179" s="137"/>
      <c r="AB3179" s="137"/>
    </row>
    <row r="3180" s="139" customFormat="1" spans="1:28">
      <c r="A3180" s="137"/>
      <c r="B3180" s="137"/>
      <c r="C3180" s="137"/>
      <c r="D3180" s="137"/>
      <c r="E3180" s="137"/>
      <c r="F3180" s="137"/>
      <c r="G3180" s="137"/>
      <c r="H3180" s="137"/>
      <c r="I3180" s="137"/>
      <c r="J3180" s="137"/>
      <c r="K3180" s="137"/>
      <c r="L3180" s="137"/>
      <c r="M3180" s="137"/>
      <c r="N3180" s="137"/>
      <c r="O3180" s="137"/>
      <c r="P3180" s="137"/>
      <c r="Q3180" s="137"/>
      <c r="R3180" s="137"/>
      <c r="S3180" s="137"/>
      <c r="T3180" s="137"/>
      <c r="U3180" s="137"/>
      <c r="V3180" s="137"/>
      <c r="W3180" s="137"/>
      <c r="X3180" s="137"/>
      <c r="Y3180" s="137"/>
      <c r="Z3180" s="137"/>
      <c r="AA3180" s="137"/>
      <c r="AB3180" s="137"/>
    </row>
    <row r="3181" s="139" customFormat="1" spans="1:28">
      <c r="A3181" s="137"/>
      <c r="B3181" s="137"/>
      <c r="C3181" s="137"/>
      <c r="D3181" s="137"/>
      <c r="E3181" s="137"/>
      <c r="F3181" s="137"/>
      <c r="G3181" s="137"/>
      <c r="H3181" s="137"/>
      <c r="I3181" s="137"/>
      <c r="J3181" s="137"/>
      <c r="K3181" s="137"/>
      <c r="L3181" s="137"/>
      <c r="M3181" s="137"/>
      <c r="N3181" s="137"/>
      <c r="O3181" s="137"/>
      <c r="P3181" s="137"/>
      <c r="Q3181" s="137"/>
      <c r="R3181" s="137"/>
      <c r="S3181" s="137"/>
      <c r="T3181" s="137"/>
      <c r="U3181" s="137"/>
      <c r="V3181" s="137"/>
      <c r="W3181" s="137"/>
      <c r="X3181" s="137"/>
      <c r="Y3181" s="137"/>
      <c r="Z3181" s="137"/>
      <c r="AA3181" s="137"/>
      <c r="AB3181" s="137"/>
    </row>
    <row r="3182" s="139" customFormat="1" spans="1:28">
      <c r="A3182" s="137"/>
      <c r="B3182" s="137"/>
      <c r="C3182" s="137"/>
      <c r="D3182" s="137"/>
      <c r="E3182" s="137"/>
      <c r="F3182" s="137"/>
      <c r="G3182" s="137"/>
      <c r="H3182" s="137"/>
      <c r="I3182" s="137"/>
      <c r="J3182" s="137"/>
      <c r="K3182" s="137"/>
      <c r="L3182" s="137"/>
      <c r="M3182" s="137"/>
      <c r="N3182" s="137"/>
      <c r="O3182" s="137"/>
      <c r="P3182" s="137"/>
      <c r="Q3182" s="137"/>
      <c r="R3182" s="137"/>
      <c r="S3182" s="137"/>
      <c r="T3182" s="137"/>
      <c r="U3182" s="137"/>
      <c r="V3182" s="137"/>
      <c r="W3182" s="137"/>
      <c r="X3182" s="137"/>
      <c r="Y3182" s="137"/>
      <c r="Z3182" s="137"/>
      <c r="AA3182" s="137"/>
      <c r="AB3182" s="137"/>
    </row>
    <row r="3183" s="139" customFormat="1" spans="1:28">
      <c r="A3183" s="137"/>
      <c r="B3183" s="137"/>
      <c r="C3183" s="137"/>
      <c r="D3183" s="137"/>
      <c r="E3183" s="137"/>
      <c r="F3183" s="137"/>
      <c r="G3183" s="137"/>
      <c r="H3183" s="137"/>
      <c r="I3183" s="137"/>
      <c r="J3183" s="137"/>
      <c r="K3183" s="137"/>
      <c r="L3183" s="137"/>
      <c r="M3183" s="137"/>
      <c r="N3183" s="137"/>
      <c r="O3183" s="137"/>
      <c r="P3183" s="137"/>
      <c r="Q3183" s="137"/>
      <c r="R3183" s="137"/>
      <c r="S3183" s="137"/>
      <c r="T3183" s="137"/>
      <c r="U3183" s="137"/>
      <c r="V3183" s="137"/>
      <c r="W3183" s="137"/>
      <c r="X3183" s="137"/>
      <c r="Y3183" s="137"/>
      <c r="Z3183" s="137"/>
      <c r="AA3183" s="137"/>
      <c r="AB3183" s="137"/>
    </row>
    <row r="3184" s="139" customFormat="1" spans="1:28">
      <c r="A3184" s="137"/>
      <c r="B3184" s="137"/>
      <c r="C3184" s="137"/>
      <c r="D3184" s="137"/>
      <c r="E3184" s="137"/>
      <c r="F3184" s="137"/>
      <c r="G3184" s="137"/>
      <c r="H3184" s="137"/>
      <c r="I3184" s="137"/>
      <c r="J3184" s="137"/>
      <c r="K3184" s="137"/>
      <c r="L3184" s="137"/>
      <c r="M3184" s="137"/>
      <c r="N3184" s="137"/>
      <c r="O3184" s="137"/>
      <c r="P3184" s="137"/>
      <c r="Q3184" s="137"/>
      <c r="R3184" s="137"/>
      <c r="S3184" s="137"/>
      <c r="T3184" s="137"/>
      <c r="U3184" s="137"/>
      <c r="V3184" s="137"/>
      <c r="W3184" s="137"/>
      <c r="X3184" s="137"/>
      <c r="Y3184" s="137"/>
      <c r="Z3184" s="137"/>
      <c r="AA3184" s="137"/>
      <c r="AB3184" s="137"/>
    </row>
    <row r="3185" s="139" customFormat="1" spans="1:28">
      <c r="A3185" s="137"/>
      <c r="B3185" s="137"/>
      <c r="C3185" s="137"/>
      <c r="D3185" s="137"/>
      <c r="E3185" s="137"/>
      <c r="F3185" s="137"/>
      <c r="G3185" s="137"/>
      <c r="H3185" s="137"/>
      <c r="I3185" s="137"/>
      <c r="J3185" s="137"/>
      <c r="K3185" s="137"/>
      <c r="L3185" s="137"/>
      <c r="M3185" s="137"/>
      <c r="N3185" s="137"/>
      <c r="O3185" s="137"/>
      <c r="P3185" s="137"/>
      <c r="Q3185" s="137"/>
      <c r="R3185" s="137"/>
      <c r="S3185" s="137"/>
      <c r="T3185" s="137"/>
      <c r="U3185" s="137"/>
      <c r="V3185" s="137"/>
      <c r="W3185" s="137"/>
      <c r="X3185" s="137"/>
      <c r="Y3185" s="137"/>
      <c r="Z3185" s="137"/>
      <c r="AA3185" s="137"/>
      <c r="AB3185" s="137"/>
    </row>
    <row r="3186" s="139" customFormat="1" spans="1:28">
      <c r="A3186" s="137"/>
      <c r="B3186" s="137"/>
      <c r="C3186" s="137"/>
      <c r="D3186" s="137"/>
      <c r="E3186" s="137"/>
      <c r="F3186" s="137"/>
      <c r="G3186" s="137"/>
      <c r="H3186" s="137"/>
      <c r="I3186" s="137"/>
      <c r="J3186" s="137"/>
      <c r="K3186" s="137"/>
      <c r="L3186" s="137"/>
      <c r="M3186" s="137"/>
      <c r="N3186" s="137"/>
      <c r="O3186" s="137"/>
      <c r="P3186" s="137"/>
      <c r="Q3186" s="137"/>
      <c r="R3186" s="137"/>
      <c r="S3186" s="137"/>
      <c r="T3186" s="137"/>
      <c r="U3186" s="137"/>
      <c r="V3186" s="137"/>
      <c r="W3186" s="137"/>
      <c r="X3186" s="137"/>
      <c r="Y3186" s="137"/>
      <c r="Z3186" s="137"/>
      <c r="AA3186" s="137"/>
      <c r="AB3186" s="137"/>
    </row>
    <row r="3187" s="139" customFormat="1" spans="1:28">
      <c r="A3187" s="137"/>
      <c r="B3187" s="137"/>
      <c r="C3187" s="137"/>
      <c r="D3187" s="137"/>
      <c r="E3187" s="137"/>
      <c r="F3187" s="137"/>
      <c r="G3187" s="137"/>
      <c r="H3187" s="137"/>
      <c r="I3187" s="137"/>
      <c r="J3187" s="137"/>
      <c r="K3187" s="137"/>
      <c r="L3187" s="137"/>
      <c r="M3187" s="137"/>
      <c r="N3187" s="137"/>
      <c r="O3187" s="137"/>
      <c r="P3187" s="137"/>
      <c r="Q3187" s="137"/>
      <c r="R3187" s="137"/>
      <c r="S3187" s="137"/>
      <c r="T3187" s="137"/>
      <c r="U3187" s="137"/>
      <c r="V3187" s="137"/>
      <c r="W3187" s="137"/>
      <c r="X3187" s="137"/>
      <c r="Y3187" s="137"/>
      <c r="Z3187" s="137"/>
      <c r="AA3187" s="137"/>
      <c r="AB3187" s="137"/>
    </row>
    <row r="3188" s="139" customFormat="1" spans="1:28">
      <c r="A3188" s="137"/>
      <c r="B3188" s="137"/>
      <c r="C3188" s="137"/>
      <c r="D3188" s="137"/>
      <c r="E3188" s="137"/>
      <c r="F3188" s="137"/>
      <c r="G3188" s="137"/>
      <c r="H3188" s="137"/>
      <c r="I3188" s="137"/>
      <c r="J3188" s="137"/>
      <c r="K3188" s="137"/>
      <c r="L3188" s="137"/>
      <c r="M3188" s="137"/>
      <c r="N3188" s="137"/>
      <c r="O3188" s="137"/>
      <c r="P3188" s="137"/>
      <c r="Q3188" s="137"/>
      <c r="R3188" s="137"/>
      <c r="S3188" s="137"/>
      <c r="T3188" s="137"/>
      <c r="U3188" s="137"/>
      <c r="V3188" s="137"/>
      <c r="W3188" s="137"/>
      <c r="X3188" s="137"/>
      <c r="Y3188" s="137"/>
      <c r="Z3188" s="137"/>
      <c r="AA3188" s="137"/>
      <c r="AB3188" s="137"/>
    </row>
    <row r="3189" s="139" customFormat="1" spans="1:28">
      <c r="A3189" s="137"/>
      <c r="B3189" s="137"/>
      <c r="C3189" s="137"/>
      <c r="D3189" s="137"/>
      <c r="E3189" s="137"/>
      <c r="F3189" s="137"/>
      <c r="G3189" s="137"/>
      <c r="H3189" s="137"/>
      <c r="I3189" s="137"/>
      <c r="J3189" s="137"/>
      <c r="K3189" s="137"/>
      <c r="L3189" s="137"/>
      <c r="M3189" s="137"/>
      <c r="N3189" s="137"/>
      <c r="O3189" s="137"/>
      <c r="P3189" s="137"/>
      <c r="Q3189" s="137"/>
      <c r="R3189" s="137"/>
      <c r="S3189" s="137"/>
      <c r="T3189" s="137"/>
      <c r="U3189" s="137"/>
      <c r="V3189" s="137"/>
      <c r="W3189" s="137"/>
      <c r="X3189" s="137"/>
      <c r="Y3189" s="137"/>
      <c r="Z3189" s="137"/>
      <c r="AA3189" s="137"/>
      <c r="AB3189" s="137"/>
    </row>
    <row r="3190" s="139" customFormat="1" spans="1:28">
      <c r="A3190" s="137"/>
      <c r="B3190" s="137"/>
      <c r="C3190" s="137"/>
      <c r="D3190" s="137"/>
      <c r="E3190" s="137"/>
      <c r="F3190" s="137"/>
      <c r="G3190" s="137"/>
      <c r="H3190" s="137"/>
      <c r="I3190" s="137"/>
      <c r="J3190" s="137"/>
      <c r="K3190" s="137"/>
      <c r="L3190" s="137"/>
      <c r="M3190" s="137"/>
      <c r="N3190" s="137"/>
      <c r="O3190" s="137"/>
      <c r="P3190" s="137"/>
      <c r="Q3190" s="137"/>
      <c r="R3190" s="137"/>
      <c r="S3190" s="137"/>
      <c r="T3190" s="137"/>
      <c r="U3190" s="137"/>
      <c r="V3190" s="137"/>
      <c r="W3190" s="137"/>
      <c r="X3190" s="137"/>
      <c r="Y3190" s="137"/>
      <c r="Z3190" s="137"/>
      <c r="AA3190" s="137"/>
      <c r="AB3190" s="137"/>
    </row>
    <row r="3191" s="139" customFormat="1" spans="1:28">
      <c r="A3191" s="137"/>
      <c r="B3191" s="137"/>
      <c r="C3191" s="137"/>
      <c r="D3191" s="137"/>
      <c r="E3191" s="137"/>
      <c r="F3191" s="137"/>
      <c r="G3191" s="137"/>
      <c r="H3191" s="137"/>
      <c r="I3191" s="137"/>
      <c r="J3191" s="137"/>
      <c r="K3191" s="137"/>
      <c r="L3191" s="137"/>
      <c r="M3191" s="137"/>
      <c r="N3191" s="137"/>
      <c r="O3191" s="137"/>
      <c r="P3191" s="137"/>
      <c r="Q3191" s="137"/>
      <c r="R3191" s="137"/>
      <c r="S3191" s="137"/>
      <c r="T3191" s="137"/>
      <c r="U3191" s="137"/>
      <c r="V3191" s="137"/>
      <c r="W3191" s="137"/>
      <c r="X3191" s="137"/>
      <c r="Y3191" s="137"/>
      <c r="Z3191" s="137"/>
      <c r="AA3191" s="137"/>
      <c r="AB3191" s="137"/>
    </row>
    <row r="3192" s="139" customFormat="1" spans="1:28">
      <c r="A3192" s="137"/>
      <c r="B3192" s="137"/>
      <c r="C3192" s="137"/>
      <c r="D3192" s="137"/>
      <c r="E3192" s="137"/>
      <c r="F3192" s="137"/>
      <c r="G3192" s="137"/>
      <c r="H3192" s="137"/>
      <c r="I3192" s="137"/>
      <c r="J3192" s="137"/>
      <c r="K3192" s="137"/>
      <c r="L3192" s="137"/>
      <c r="M3192" s="137"/>
      <c r="N3192" s="137"/>
      <c r="O3192" s="137"/>
      <c r="P3192" s="137"/>
      <c r="Q3192" s="137"/>
      <c r="R3192" s="137"/>
      <c r="S3192" s="137"/>
      <c r="T3192" s="137"/>
      <c r="U3192" s="137"/>
      <c r="V3192" s="137"/>
      <c r="W3192" s="137"/>
      <c r="X3192" s="137"/>
      <c r="Y3192" s="137"/>
      <c r="Z3192" s="137"/>
      <c r="AA3192" s="137"/>
      <c r="AB3192" s="137"/>
    </row>
    <row r="3193" s="139" customFormat="1" spans="1:28">
      <c r="A3193" s="137"/>
      <c r="B3193" s="137"/>
      <c r="C3193" s="137"/>
      <c r="D3193" s="137"/>
      <c r="E3193" s="137"/>
      <c r="F3193" s="137"/>
      <c r="G3193" s="137"/>
      <c r="H3193" s="137"/>
      <c r="I3193" s="137"/>
      <c r="J3193" s="137"/>
      <c r="K3193" s="137"/>
      <c r="L3193" s="137"/>
      <c r="M3193" s="137"/>
      <c r="N3193" s="137"/>
      <c r="O3193" s="137"/>
      <c r="P3193" s="137"/>
      <c r="Q3193" s="137"/>
      <c r="R3193" s="137"/>
      <c r="S3193" s="137"/>
      <c r="T3193" s="137"/>
      <c r="U3193" s="137"/>
      <c r="V3193" s="137"/>
      <c r="W3193" s="137"/>
      <c r="X3193" s="137"/>
      <c r="Y3193" s="137"/>
      <c r="Z3193" s="137"/>
      <c r="AA3193" s="137"/>
      <c r="AB3193" s="137"/>
    </row>
    <row r="3194" s="139" customFormat="1" spans="1:28">
      <c r="A3194" s="137"/>
      <c r="B3194" s="137"/>
      <c r="C3194" s="137"/>
      <c r="D3194" s="137"/>
      <c r="E3194" s="137"/>
      <c r="F3194" s="137"/>
      <c r="G3194" s="137"/>
      <c r="H3194" s="137"/>
      <c r="I3194" s="137"/>
      <c r="J3194" s="137"/>
      <c r="K3194" s="137"/>
      <c r="L3194" s="137"/>
      <c r="M3194" s="137"/>
      <c r="N3194" s="137"/>
      <c r="O3194" s="137"/>
      <c r="P3194" s="137"/>
      <c r="Q3194" s="137"/>
      <c r="R3194" s="137"/>
      <c r="S3194" s="137"/>
      <c r="T3194" s="137"/>
      <c r="U3194" s="137"/>
      <c r="V3194" s="137"/>
      <c r="W3194" s="137"/>
      <c r="X3194" s="137"/>
      <c r="Y3194" s="137"/>
      <c r="Z3194" s="137"/>
      <c r="AA3194" s="137"/>
      <c r="AB3194" s="137"/>
    </row>
    <row r="3195" s="139" customFormat="1" spans="1:28">
      <c r="A3195" s="137"/>
      <c r="B3195" s="137"/>
      <c r="C3195" s="137"/>
      <c r="D3195" s="137"/>
      <c r="E3195" s="137"/>
      <c r="F3195" s="137"/>
      <c r="G3195" s="137"/>
      <c r="H3195" s="137"/>
      <c r="I3195" s="137"/>
      <c r="J3195" s="137"/>
      <c r="K3195" s="137"/>
      <c r="L3195" s="137"/>
      <c r="M3195" s="137"/>
      <c r="N3195" s="137"/>
      <c r="O3195" s="137"/>
      <c r="P3195" s="137"/>
      <c r="Q3195" s="137"/>
      <c r="R3195" s="137"/>
      <c r="S3195" s="137"/>
      <c r="T3195" s="137"/>
      <c r="U3195" s="137"/>
      <c r="V3195" s="137"/>
      <c r="W3195" s="137"/>
      <c r="X3195" s="137"/>
      <c r="Y3195" s="137"/>
      <c r="Z3195" s="137"/>
      <c r="AA3195" s="137"/>
      <c r="AB3195" s="137"/>
    </row>
    <row r="3196" s="139" customFormat="1" spans="1:28">
      <c r="A3196" s="137"/>
      <c r="B3196" s="137"/>
      <c r="C3196" s="137"/>
      <c r="D3196" s="137"/>
      <c r="E3196" s="137"/>
      <c r="F3196" s="137"/>
      <c r="G3196" s="137"/>
      <c r="H3196" s="137"/>
      <c r="I3196" s="137"/>
      <c r="J3196" s="137"/>
      <c r="K3196" s="137"/>
      <c r="L3196" s="137"/>
      <c r="M3196" s="137"/>
      <c r="N3196" s="137"/>
      <c r="O3196" s="137"/>
      <c r="P3196" s="137"/>
      <c r="Q3196" s="137"/>
      <c r="R3196" s="137"/>
      <c r="S3196" s="137"/>
      <c r="T3196" s="137"/>
      <c r="U3196" s="137"/>
      <c r="V3196" s="137"/>
      <c r="W3196" s="137"/>
      <c r="X3196" s="137"/>
      <c r="Y3196" s="137"/>
      <c r="Z3196" s="137"/>
      <c r="AA3196" s="137"/>
      <c r="AB3196" s="137"/>
    </row>
    <row r="3197" s="139" customFormat="1" spans="1:28">
      <c r="A3197" s="137"/>
      <c r="B3197" s="137"/>
      <c r="C3197" s="137"/>
      <c r="D3197" s="137"/>
      <c r="E3197" s="137"/>
      <c r="F3197" s="137"/>
      <c r="G3197" s="137"/>
      <c r="H3197" s="137"/>
      <c r="I3197" s="137"/>
      <c r="J3197" s="137"/>
      <c r="K3197" s="137"/>
      <c r="L3197" s="137"/>
      <c r="M3197" s="137"/>
      <c r="N3197" s="137"/>
      <c r="O3197" s="137"/>
      <c r="P3197" s="137"/>
      <c r="Q3197" s="137"/>
      <c r="R3197" s="137"/>
      <c r="S3197" s="137"/>
      <c r="T3197" s="137"/>
      <c r="U3197" s="137"/>
      <c r="V3197" s="137"/>
      <c r="W3197" s="137"/>
      <c r="X3197" s="137"/>
      <c r="Y3197" s="137"/>
      <c r="Z3197" s="137"/>
      <c r="AA3197" s="137"/>
      <c r="AB3197" s="137"/>
    </row>
    <row r="3198" s="139" customFormat="1" spans="1:28">
      <c r="A3198" s="137"/>
      <c r="B3198" s="137"/>
      <c r="C3198" s="137"/>
      <c r="D3198" s="137"/>
      <c r="E3198" s="137"/>
      <c r="F3198" s="137"/>
      <c r="G3198" s="137"/>
      <c r="H3198" s="137"/>
      <c r="I3198" s="137"/>
      <c r="J3198" s="137"/>
      <c r="K3198" s="137"/>
      <c r="L3198" s="137"/>
      <c r="M3198" s="137"/>
      <c r="N3198" s="137"/>
      <c r="O3198" s="137"/>
      <c r="P3198" s="137"/>
      <c r="Q3198" s="137"/>
      <c r="R3198" s="137"/>
      <c r="S3198" s="137"/>
      <c r="T3198" s="137"/>
      <c r="U3198" s="137"/>
      <c r="V3198" s="137"/>
      <c r="W3198" s="137"/>
      <c r="X3198" s="137"/>
      <c r="Y3198" s="137"/>
      <c r="Z3198" s="137"/>
      <c r="AA3198" s="137"/>
      <c r="AB3198" s="137"/>
    </row>
    <row r="3199" s="139" customFormat="1" spans="1:28">
      <c r="A3199" s="137"/>
      <c r="B3199" s="137"/>
      <c r="C3199" s="137"/>
      <c r="D3199" s="137"/>
      <c r="E3199" s="137"/>
      <c r="F3199" s="137"/>
      <c r="G3199" s="137"/>
      <c r="H3199" s="137"/>
      <c r="I3199" s="137"/>
      <c r="J3199" s="137"/>
      <c r="K3199" s="137"/>
      <c r="L3199" s="137"/>
      <c r="M3199" s="137"/>
      <c r="N3199" s="137"/>
      <c r="O3199" s="137"/>
      <c r="P3199" s="137"/>
      <c r="Q3199" s="137"/>
      <c r="R3199" s="137"/>
      <c r="S3199" s="137"/>
      <c r="T3199" s="137"/>
      <c r="U3199" s="137"/>
      <c r="V3199" s="137"/>
      <c r="W3199" s="137"/>
      <c r="X3199" s="137"/>
      <c r="Y3199" s="137"/>
      <c r="Z3199" s="137"/>
      <c r="AA3199" s="137"/>
      <c r="AB3199" s="137"/>
    </row>
    <row r="3200" s="139" customFormat="1" spans="1:28">
      <c r="A3200" s="137"/>
      <c r="B3200" s="137"/>
      <c r="C3200" s="137"/>
      <c r="D3200" s="137"/>
      <c r="E3200" s="137"/>
      <c r="F3200" s="137"/>
      <c r="G3200" s="137"/>
      <c r="H3200" s="137"/>
      <c r="I3200" s="137"/>
      <c r="J3200" s="137"/>
      <c r="K3200" s="137"/>
      <c r="L3200" s="137"/>
      <c r="M3200" s="137"/>
      <c r="N3200" s="137"/>
      <c r="O3200" s="137"/>
      <c r="P3200" s="137"/>
      <c r="Q3200" s="137"/>
      <c r="R3200" s="137"/>
      <c r="S3200" s="137"/>
      <c r="T3200" s="137"/>
      <c r="U3200" s="137"/>
      <c r="V3200" s="137"/>
      <c r="W3200" s="137"/>
      <c r="X3200" s="137"/>
      <c r="Y3200" s="137"/>
      <c r="Z3200" s="137"/>
      <c r="AA3200" s="137"/>
      <c r="AB3200" s="137"/>
    </row>
    <row r="3201" s="139" customFormat="1" spans="1:28">
      <c r="A3201" s="137"/>
      <c r="B3201" s="137"/>
      <c r="C3201" s="137"/>
      <c r="D3201" s="137"/>
      <c r="E3201" s="137"/>
      <c r="F3201" s="137"/>
      <c r="G3201" s="137"/>
      <c r="H3201" s="137"/>
      <c r="I3201" s="137"/>
      <c r="J3201" s="137"/>
      <c r="K3201" s="137"/>
      <c r="L3201" s="137"/>
      <c r="M3201" s="137"/>
      <c r="N3201" s="137"/>
      <c r="O3201" s="137"/>
      <c r="P3201" s="137"/>
      <c r="Q3201" s="137"/>
      <c r="R3201" s="137"/>
      <c r="S3201" s="137"/>
      <c r="T3201" s="137"/>
      <c r="U3201" s="137"/>
      <c r="V3201" s="137"/>
      <c r="W3201" s="137"/>
      <c r="X3201" s="137"/>
      <c r="Y3201" s="137"/>
      <c r="Z3201" s="137"/>
      <c r="AA3201" s="137"/>
      <c r="AB3201" s="137"/>
    </row>
    <row r="3202" s="139" customFormat="1" spans="1:28">
      <c r="A3202" s="137"/>
      <c r="B3202" s="137"/>
      <c r="C3202" s="137"/>
      <c r="D3202" s="137"/>
      <c r="E3202" s="137"/>
      <c r="F3202" s="137"/>
      <c r="G3202" s="137"/>
      <c r="H3202" s="137"/>
      <c r="I3202" s="137"/>
      <c r="J3202" s="137"/>
      <c r="K3202" s="137"/>
      <c r="L3202" s="137"/>
      <c r="M3202" s="137"/>
      <c r="N3202" s="137"/>
      <c r="O3202" s="137"/>
      <c r="P3202" s="137"/>
      <c r="Q3202" s="137"/>
      <c r="R3202" s="137"/>
      <c r="S3202" s="137"/>
      <c r="T3202" s="137"/>
      <c r="U3202" s="137"/>
      <c r="V3202" s="137"/>
      <c r="W3202" s="137"/>
      <c r="X3202" s="137"/>
      <c r="Y3202" s="137"/>
      <c r="Z3202" s="137"/>
      <c r="AA3202" s="137"/>
      <c r="AB3202" s="137"/>
    </row>
    <row r="3203" s="139" customFormat="1" spans="1:28">
      <c r="A3203" s="137"/>
      <c r="B3203" s="137"/>
      <c r="C3203" s="137"/>
      <c r="D3203" s="137"/>
      <c r="E3203" s="137"/>
      <c r="F3203" s="137"/>
      <c r="G3203" s="137"/>
      <c r="H3203" s="137"/>
      <c r="I3203" s="137"/>
      <c r="J3203" s="137"/>
      <c r="K3203" s="137"/>
      <c r="L3203" s="137"/>
      <c r="M3203" s="137"/>
      <c r="N3203" s="137"/>
      <c r="O3203" s="137"/>
      <c r="P3203" s="137"/>
      <c r="Q3203" s="137"/>
      <c r="R3203" s="137"/>
      <c r="S3203" s="137"/>
      <c r="T3203" s="137"/>
      <c r="U3203" s="137"/>
      <c r="V3203" s="137"/>
      <c r="W3203" s="137"/>
      <c r="X3203" s="137"/>
      <c r="Y3203" s="137"/>
      <c r="Z3203" s="137"/>
      <c r="AA3203" s="137"/>
      <c r="AB3203" s="137"/>
    </row>
    <row r="3204" s="139" customFormat="1" spans="1:28">
      <c r="A3204" s="137"/>
      <c r="B3204" s="137"/>
      <c r="C3204" s="137"/>
      <c r="D3204" s="137"/>
      <c r="E3204" s="137"/>
      <c r="F3204" s="137"/>
      <c r="G3204" s="137"/>
      <c r="H3204" s="137"/>
      <c r="I3204" s="137"/>
      <c r="J3204" s="137"/>
      <c r="K3204" s="137"/>
      <c r="L3204" s="137"/>
      <c r="M3204" s="137"/>
      <c r="N3204" s="137"/>
      <c r="O3204" s="137"/>
      <c r="P3204" s="137"/>
      <c r="Q3204" s="137"/>
      <c r="R3204" s="137"/>
      <c r="S3204" s="137"/>
      <c r="T3204" s="137"/>
      <c r="U3204" s="137"/>
      <c r="V3204" s="137"/>
      <c r="W3204" s="137"/>
      <c r="X3204" s="137"/>
      <c r="Y3204" s="137"/>
      <c r="Z3204" s="137"/>
      <c r="AA3204" s="137"/>
      <c r="AB3204" s="137"/>
    </row>
    <row r="3205" s="139" customFormat="1" spans="1:28">
      <c r="A3205" s="137"/>
      <c r="B3205" s="137"/>
      <c r="C3205" s="137"/>
      <c r="D3205" s="137"/>
      <c r="E3205" s="137"/>
      <c r="F3205" s="137"/>
      <c r="G3205" s="137"/>
      <c r="H3205" s="137"/>
      <c r="I3205" s="137"/>
      <c r="J3205" s="137"/>
      <c r="K3205" s="137"/>
      <c r="L3205" s="137"/>
      <c r="M3205" s="137"/>
      <c r="N3205" s="137"/>
      <c r="O3205" s="137"/>
      <c r="P3205" s="137"/>
      <c r="Q3205" s="137"/>
      <c r="R3205" s="137"/>
      <c r="S3205" s="137"/>
      <c r="T3205" s="137"/>
      <c r="U3205" s="137"/>
      <c r="V3205" s="137"/>
      <c r="W3205" s="137"/>
      <c r="X3205" s="137"/>
      <c r="Y3205" s="137"/>
      <c r="Z3205" s="137"/>
      <c r="AA3205" s="137"/>
      <c r="AB3205" s="137"/>
    </row>
    <row r="3206" s="139" customFormat="1" spans="1:28">
      <c r="A3206" s="137"/>
      <c r="B3206" s="137"/>
      <c r="C3206" s="137"/>
      <c r="D3206" s="137"/>
      <c r="E3206" s="137"/>
      <c r="F3206" s="137"/>
      <c r="G3206" s="137"/>
      <c r="H3206" s="137"/>
      <c r="I3206" s="137"/>
      <c r="J3206" s="137"/>
      <c r="K3206" s="137"/>
      <c r="L3206" s="137"/>
      <c r="M3206" s="137"/>
      <c r="N3206" s="137"/>
      <c r="O3206" s="137"/>
      <c r="P3206" s="137"/>
      <c r="Q3206" s="137"/>
      <c r="R3206" s="137"/>
      <c r="S3206" s="137"/>
      <c r="T3206" s="137"/>
      <c r="U3206" s="137"/>
      <c r="V3206" s="137"/>
      <c r="W3206" s="137"/>
      <c r="X3206" s="137"/>
      <c r="Y3206" s="137"/>
      <c r="Z3206" s="137"/>
      <c r="AA3206" s="137"/>
      <c r="AB3206" s="137"/>
    </row>
    <row r="3207" s="139" customFormat="1" spans="1:28">
      <c r="A3207" s="137"/>
      <c r="B3207" s="137"/>
      <c r="C3207" s="137"/>
      <c r="D3207" s="137"/>
      <c r="E3207" s="137"/>
      <c r="F3207" s="137"/>
      <c r="G3207" s="137"/>
      <c r="H3207" s="137"/>
      <c r="I3207" s="137"/>
      <c r="J3207" s="137"/>
      <c r="K3207" s="137"/>
      <c r="L3207" s="137"/>
      <c r="M3207" s="137"/>
      <c r="N3207" s="137"/>
      <c r="O3207" s="137"/>
      <c r="P3207" s="137"/>
      <c r="Q3207" s="137"/>
      <c r="R3207" s="137"/>
      <c r="S3207" s="137"/>
      <c r="T3207" s="137"/>
      <c r="U3207" s="137"/>
      <c r="V3207" s="137"/>
      <c r="W3207" s="137"/>
      <c r="X3207" s="137"/>
      <c r="Y3207" s="137"/>
      <c r="Z3207" s="137"/>
      <c r="AA3207" s="137"/>
      <c r="AB3207" s="137"/>
    </row>
    <row r="3208" s="139" customFormat="1" spans="1:28">
      <c r="A3208" s="137"/>
      <c r="B3208" s="137"/>
      <c r="C3208" s="137"/>
      <c r="D3208" s="137"/>
      <c r="E3208" s="137"/>
      <c r="F3208" s="137"/>
      <c r="G3208" s="137"/>
      <c r="H3208" s="137"/>
      <c r="I3208" s="137"/>
      <c r="J3208" s="137"/>
      <c r="K3208" s="137"/>
      <c r="L3208" s="137"/>
      <c r="M3208" s="137"/>
      <c r="N3208" s="137"/>
      <c r="O3208" s="137"/>
      <c r="P3208" s="137"/>
      <c r="Q3208" s="137"/>
      <c r="R3208" s="137"/>
      <c r="S3208" s="137"/>
      <c r="T3208" s="137"/>
      <c r="U3208" s="137"/>
      <c r="V3208" s="137"/>
      <c r="W3208" s="137"/>
      <c r="X3208" s="137"/>
      <c r="Y3208" s="137"/>
      <c r="Z3208" s="137"/>
      <c r="AA3208" s="137"/>
      <c r="AB3208" s="137"/>
    </row>
    <row r="3209" s="139" customFormat="1" spans="1:28">
      <c r="A3209" s="137"/>
      <c r="B3209" s="137"/>
      <c r="C3209" s="137"/>
      <c r="D3209" s="137"/>
      <c r="E3209" s="137"/>
      <c r="F3209" s="137"/>
      <c r="G3209" s="137"/>
      <c r="H3209" s="137"/>
      <c r="I3209" s="137"/>
      <c r="J3209" s="137"/>
      <c r="K3209" s="137"/>
      <c r="L3209" s="137"/>
      <c r="M3209" s="137"/>
      <c r="N3209" s="137"/>
      <c r="O3209" s="137"/>
      <c r="P3209" s="137"/>
      <c r="Q3209" s="137"/>
      <c r="R3209" s="137"/>
      <c r="S3209" s="137"/>
      <c r="T3209" s="137"/>
      <c r="U3209" s="137"/>
      <c r="V3209" s="137"/>
      <c r="W3209" s="137"/>
      <c r="X3209" s="137"/>
      <c r="Y3209" s="137"/>
      <c r="Z3209" s="137"/>
      <c r="AA3209" s="137"/>
      <c r="AB3209" s="137"/>
    </row>
    <row r="3210" s="139" customFormat="1" spans="1:28">
      <c r="A3210" s="137"/>
      <c r="B3210" s="137"/>
      <c r="C3210" s="137"/>
      <c r="D3210" s="137"/>
      <c r="E3210" s="137"/>
      <c r="F3210" s="137"/>
      <c r="G3210" s="137"/>
      <c r="H3210" s="137"/>
      <c r="I3210" s="137"/>
      <c r="J3210" s="137"/>
      <c r="K3210" s="137"/>
      <c r="L3210" s="137"/>
      <c r="M3210" s="137"/>
      <c r="N3210" s="137"/>
      <c r="O3210" s="137"/>
      <c r="P3210" s="137"/>
      <c r="Q3210" s="137"/>
      <c r="R3210" s="137"/>
      <c r="S3210" s="137"/>
      <c r="T3210" s="137"/>
      <c r="U3210" s="137"/>
      <c r="V3210" s="137"/>
      <c r="W3210" s="137"/>
      <c r="X3210" s="137"/>
      <c r="Y3210" s="137"/>
      <c r="Z3210" s="137"/>
      <c r="AA3210" s="137"/>
      <c r="AB3210" s="137"/>
    </row>
    <row r="3211" s="139" customFormat="1" spans="1:28">
      <c r="A3211" s="137"/>
      <c r="B3211" s="137"/>
      <c r="C3211" s="137"/>
      <c r="D3211" s="137"/>
      <c r="E3211" s="137"/>
      <c r="F3211" s="137"/>
      <c r="G3211" s="137"/>
      <c r="H3211" s="137"/>
      <c r="I3211" s="137"/>
      <c r="J3211" s="137"/>
      <c r="K3211" s="137"/>
      <c r="L3211" s="137"/>
      <c r="M3211" s="137"/>
      <c r="N3211" s="137"/>
      <c r="O3211" s="137"/>
      <c r="P3211" s="137"/>
      <c r="Q3211" s="137"/>
      <c r="R3211" s="137"/>
      <c r="S3211" s="137"/>
      <c r="T3211" s="137"/>
      <c r="U3211" s="137"/>
      <c r="V3211" s="137"/>
      <c r="W3211" s="137"/>
      <c r="X3211" s="137"/>
      <c r="Y3211" s="137"/>
      <c r="Z3211" s="137"/>
      <c r="AA3211" s="137"/>
      <c r="AB3211" s="137"/>
    </row>
    <row r="3212" s="139" customFormat="1" spans="1:28">
      <c r="A3212" s="137"/>
      <c r="B3212" s="137"/>
      <c r="C3212" s="137"/>
      <c r="D3212" s="137"/>
      <c r="E3212" s="137"/>
      <c r="F3212" s="137"/>
      <c r="G3212" s="137"/>
      <c r="H3212" s="137"/>
      <c r="I3212" s="137"/>
      <c r="J3212" s="137"/>
      <c r="K3212" s="137"/>
      <c r="L3212" s="137"/>
      <c r="M3212" s="137"/>
      <c r="N3212" s="137"/>
      <c r="O3212" s="137"/>
      <c r="P3212" s="137"/>
      <c r="Q3212" s="137"/>
      <c r="R3212" s="137"/>
      <c r="S3212" s="137"/>
      <c r="T3212" s="137"/>
      <c r="U3212" s="137"/>
      <c r="V3212" s="137"/>
      <c r="W3212" s="137"/>
      <c r="X3212" s="137"/>
      <c r="Y3212" s="137"/>
      <c r="Z3212" s="137"/>
      <c r="AA3212" s="137"/>
      <c r="AB3212" s="137"/>
    </row>
    <row r="3213" s="139" customFormat="1" spans="1:28">
      <c r="A3213" s="137"/>
      <c r="B3213" s="137"/>
      <c r="C3213" s="137"/>
      <c r="D3213" s="137"/>
      <c r="E3213" s="137"/>
      <c r="F3213" s="137"/>
      <c r="G3213" s="137"/>
      <c r="H3213" s="137"/>
      <c r="I3213" s="137"/>
      <c r="J3213" s="137"/>
      <c r="K3213" s="137"/>
      <c r="L3213" s="137"/>
      <c r="M3213" s="137"/>
      <c r="N3213" s="137"/>
      <c r="O3213" s="137"/>
      <c r="P3213" s="137"/>
      <c r="Q3213" s="137"/>
      <c r="R3213" s="137"/>
      <c r="S3213" s="137"/>
      <c r="T3213" s="137"/>
      <c r="U3213" s="137"/>
      <c r="V3213" s="137"/>
      <c r="W3213" s="137"/>
      <c r="X3213" s="137"/>
      <c r="Y3213" s="137"/>
      <c r="Z3213" s="137"/>
      <c r="AA3213" s="137"/>
      <c r="AB3213" s="137"/>
    </row>
    <row r="3214" s="139" customFormat="1" spans="1:28">
      <c r="A3214" s="137"/>
      <c r="B3214" s="137"/>
      <c r="C3214" s="137"/>
      <c r="D3214" s="137"/>
      <c r="E3214" s="137"/>
      <c r="F3214" s="137"/>
      <c r="G3214" s="137"/>
      <c r="H3214" s="137"/>
      <c r="I3214" s="137"/>
      <c r="J3214" s="137"/>
      <c r="K3214" s="137"/>
      <c r="L3214" s="137"/>
      <c r="M3214" s="137"/>
      <c r="N3214" s="137"/>
      <c r="O3214" s="137"/>
      <c r="P3214" s="137"/>
      <c r="Q3214" s="137"/>
      <c r="R3214" s="137"/>
      <c r="S3214" s="137"/>
      <c r="T3214" s="137"/>
      <c r="U3214" s="137"/>
      <c r="V3214" s="137"/>
      <c r="W3214" s="137"/>
      <c r="X3214" s="137"/>
      <c r="Y3214" s="137"/>
      <c r="Z3214" s="137"/>
      <c r="AA3214" s="137"/>
      <c r="AB3214" s="137"/>
    </row>
    <row r="3215" s="139" customFormat="1" spans="1:28">
      <c r="A3215" s="137"/>
      <c r="B3215" s="137"/>
      <c r="C3215" s="137"/>
      <c r="D3215" s="137"/>
      <c r="E3215" s="137"/>
      <c r="F3215" s="137"/>
      <c r="G3215" s="137"/>
      <c r="H3215" s="137"/>
      <c r="I3215" s="137"/>
      <c r="J3215" s="137"/>
      <c r="K3215" s="137"/>
      <c r="L3215" s="137"/>
      <c r="M3215" s="137"/>
      <c r="N3215" s="137"/>
      <c r="O3215" s="137"/>
      <c r="P3215" s="137"/>
      <c r="Q3215" s="137"/>
      <c r="R3215" s="137"/>
      <c r="S3215" s="137"/>
      <c r="T3215" s="137"/>
      <c r="U3215" s="137"/>
      <c r="V3215" s="137"/>
      <c r="W3215" s="137"/>
      <c r="X3215" s="137"/>
      <c r="Y3215" s="137"/>
      <c r="Z3215" s="137"/>
      <c r="AA3215" s="137"/>
      <c r="AB3215" s="137"/>
    </row>
    <row r="3216" s="139" customFormat="1" spans="1:28">
      <c r="A3216" s="137"/>
      <c r="B3216" s="137"/>
      <c r="C3216" s="137"/>
      <c r="D3216" s="137"/>
      <c r="E3216" s="137"/>
      <c r="F3216" s="137"/>
      <c r="G3216" s="137"/>
      <c r="H3216" s="137"/>
      <c r="I3216" s="137"/>
      <c r="J3216" s="137"/>
      <c r="K3216" s="137"/>
      <c r="L3216" s="137"/>
      <c r="M3216" s="137"/>
      <c r="N3216" s="137"/>
      <c r="O3216" s="137"/>
      <c r="P3216" s="137"/>
      <c r="Q3216" s="137"/>
      <c r="R3216" s="137"/>
      <c r="S3216" s="137"/>
      <c r="T3216" s="137"/>
      <c r="U3216" s="137"/>
      <c r="V3216" s="137"/>
      <c r="W3216" s="137"/>
      <c r="X3216" s="137"/>
      <c r="Y3216" s="137"/>
      <c r="Z3216" s="137"/>
      <c r="AA3216" s="137"/>
      <c r="AB3216" s="137"/>
    </row>
    <row r="3217" s="139" customFormat="1" spans="1:28">
      <c r="A3217" s="137"/>
      <c r="B3217" s="137"/>
      <c r="C3217" s="137"/>
      <c r="D3217" s="137"/>
      <c r="E3217" s="137"/>
      <c r="F3217" s="137"/>
      <c r="G3217" s="137"/>
      <c r="H3217" s="137"/>
      <c r="I3217" s="137"/>
      <c r="J3217" s="137"/>
      <c r="K3217" s="137"/>
      <c r="L3217" s="137"/>
      <c r="M3217" s="137"/>
      <c r="N3217" s="137"/>
      <c r="O3217" s="137"/>
      <c r="P3217" s="137"/>
      <c r="Q3217" s="137"/>
      <c r="R3217" s="137"/>
      <c r="S3217" s="137"/>
      <c r="T3217" s="137"/>
      <c r="U3217" s="137"/>
      <c r="V3217" s="137"/>
      <c r="W3217" s="137"/>
      <c r="X3217" s="137"/>
      <c r="Y3217" s="137"/>
      <c r="Z3217" s="137"/>
      <c r="AA3217" s="137"/>
      <c r="AB3217" s="137"/>
    </row>
    <row r="3218" s="139" customFormat="1" spans="1:28">
      <c r="A3218" s="137"/>
      <c r="B3218" s="137"/>
      <c r="C3218" s="137"/>
      <c r="D3218" s="137"/>
      <c r="E3218" s="137"/>
      <c r="F3218" s="137"/>
      <c r="G3218" s="137"/>
      <c r="H3218" s="137"/>
      <c r="I3218" s="137"/>
      <c r="J3218" s="137"/>
      <c r="K3218" s="137"/>
      <c r="L3218" s="137"/>
      <c r="M3218" s="137"/>
      <c r="N3218" s="137"/>
      <c r="O3218" s="137"/>
      <c r="P3218" s="137"/>
      <c r="Q3218" s="137"/>
      <c r="R3218" s="137"/>
      <c r="S3218" s="137"/>
      <c r="T3218" s="137"/>
      <c r="U3218" s="137"/>
      <c r="V3218" s="137"/>
      <c r="W3218" s="137"/>
      <c r="X3218" s="137"/>
      <c r="Y3218" s="137"/>
      <c r="Z3218" s="137"/>
      <c r="AA3218" s="137"/>
      <c r="AB3218" s="137"/>
    </row>
    <row r="3219" s="139" customFormat="1" spans="1:28">
      <c r="A3219" s="137"/>
      <c r="B3219" s="137"/>
      <c r="C3219" s="137"/>
      <c r="D3219" s="137"/>
      <c r="E3219" s="137"/>
      <c r="F3219" s="137"/>
      <c r="G3219" s="137"/>
      <c r="H3219" s="137"/>
      <c r="I3219" s="137"/>
      <c r="J3219" s="137"/>
      <c r="K3219" s="137"/>
      <c r="L3219" s="137"/>
      <c r="M3219" s="137"/>
      <c r="N3219" s="137"/>
      <c r="O3219" s="137"/>
      <c r="P3219" s="137"/>
      <c r="Q3219" s="137"/>
      <c r="R3219" s="137"/>
      <c r="S3219" s="137"/>
      <c r="T3219" s="137"/>
      <c r="U3219" s="137"/>
      <c r="V3219" s="137"/>
      <c r="W3219" s="137"/>
      <c r="X3219" s="137"/>
      <c r="Y3219" s="137"/>
      <c r="Z3219" s="137"/>
      <c r="AA3219" s="137"/>
      <c r="AB3219" s="137"/>
    </row>
    <row r="3220" s="139" customFormat="1" spans="1:28">
      <c r="A3220" s="137"/>
      <c r="B3220" s="137"/>
      <c r="C3220" s="137"/>
      <c r="D3220" s="137"/>
      <c r="E3220" s="137"/>
      <c r="F3220" s="137"/>
      <c r="G3220" s="137"/>
      <c r="H3220" s="137"/>
      <c r="I3220" s="137"/>
      <c r="J3220" s="137"/>
      <c r="K3220" s="137"/>
      <c r="L3220" s="137"/>
      <c r="M3220" s="137"/>
      <c r="N3220" s="137"/>
      <c r="O3220" s="137"/>
      <c r="P3220" s="137"/>
      <c r="Q3220" s="137"/>
      <c r="R3220" s="137"/>
      <c r="S3220" s="137"/>
      <c r="T3220" s="137"/>
      <c r="U3220" s="137"/>
      <c r="V3220" s="137"/>
      <c r="W3220" s="137"/>
      <c r="X3220" s="137"/>
      <c r="Y3220" s="137"/>
      <c r="Z3220" s="137"/>
      <c r="AA3220" s="137"/>
      <c r="AB3220" s="137"/>
    </row>
    <row r="3221" s="139" customFormat="1" spans="1:28">
      <c r="A3221" s="137"/>
      <c r="B3221" s="137"/>
      <c r="C3221" s="137"/>
      <c r="D3221" s="137"/>
      <c r="E3221" s="137"/>
      <c r="F3221" s="137"/>
      <c r="G3221" s="137"/>
      <c r="H3221" s="137"/>
      <c r="I3221" s="137"/>
      <c r="J3221" s="137"/>
      <c r="K3221" s="137"/>
      <c r="L3221" s="137"/>
      <c r="M3221" s="137"/>
      <c r="N3221" s="137"/>
      <c r="O3221" s="137"/>
      <c r="P3221" s="137"/>
      <c r="Q3221" s="137"/>
      <c r="R3221" s="137"/>
      <c r="S3221" s="137"/>
      <c r="T3221" s="137"/>
      <c r="U3221" s="137"/>
      <c r="V3221" s="137"/>
      <c r="W3221" s="137"/>
      <c r="X3221" s="137"/>
      <c r="Y3221" s="137"/>
      <c r="Z3221" s="137"/>
      <c r="AA3221" s="137"/>
      <c r="AB3221" s="137"/>
    </row>
    <row r="3222" s="139" customFormat="1" spans="1:28">
      <c r="A3222" s="137"/>
      <c r="B3222" s="137"/>
      <c r="C3222" s="137"/>
      <c r="D3222" s="137"/>
      <c r="E3222" s="137"/>
      <c r="F3222" s="137"/>
      <c r="G3222" s="137"/>
      <c r="H3222" s="137"/>
      <c r="I3222" s="137"/>
      <c r="J3222" s="137"/>
      <c r="K3222" s="137"/>
      <c r="L3222" s="137"/>
      <c r="M3222" s="137"/>
      <c r="N3222" s="137"/>
      <c r="O3222" s="137"/>
      <c r="P3222" s="137"/>
      <c r="Q3222" s="137"/>
      <c r="R3222" s="137"/>
      <c r="S3222" s="137"/>
      <c r="T3222" s="137"/>
      <c r="U3222" s="137"/>
      <c r="V3222" s="137"/>
      <c r="W3222" s="137"/>
      <c r="X3222" s="137"/>
      <c r="Y3222" s="137"/>
      <c r="Z3222" s="137"/>
      <c r="AA3222" s="137"/>
      <c r="AB3222" s="137"/>
    </row>
    <row r="3223" s="139" customFormat="1" spans="1:28">
      <c r="A3223" s="137"/>
      <c r="B3223" s="137"/>
      <c r="C3223" s="137"/>
      <c r="D3223" s="137"/>
      <c r="E3223" s="137"/>
      <c r="F3223" s="137"/>
      <c r="G3223" s="137"/>
      <c r="H3223" s="137"/>
      <c r="I3223" s="137"/>
      <c r="J3223" s="137"/>
      <c r="K3223" s="137"/>
      <c r="L3223" s="137"/>
      <c r="M3223" s="137"/>
      <c r="N3223" s="137"/>
      <c r="O3223" s="137"/>
      <c r="P3223" s="137"/>
      <c r="Q3223" s="137"/>
      <c r="R3223" s="137"/>
      <c r="S3223" s="137"/>
      <c r="T3223" s="137"/>
      <c r="U3223" s="137"/>
      <c r="V3223" s="137"/>
      <c r="W3223" s="137"/>
      <c r="X3223" s="137"/>
      <c r="Y3223" s="137"/>
      <c r="Z3223" s="137"/>
      <c r="AA3223" s="137"/>
      <c r="AB3223" s="137"/>
    </row>
    <row r="3224" s="139" customFormat="1" spans="1:28">
      <c r="A3224" s="137"/>
      <c r="B3224" s="137"/>
      <c r="C3224" s="137"/>
      <c r="D3224" s="137"/>
      <c r="E3224" s="137"/>
      <c r="F3224" s="137"/>
      <c r="G3224" s="137"/>
      <c r="H3224" s="137"/>
      <c r="I3224" s="137"/>
      <c r="J3224" s="137"/>
      <c r="K3224" s="137"/>
      <c r="L3224" s="137"/>
      <c r="M3224" s="137"/>
      <c r="N3224" s="137"/>
      <c r="O3224" s="137"/>
      <c r="P3224" s="137"/>
      <c r="Q3224" s="137"/>
      <c r="R3224" s="137"/>
      <c r="S3224" s="137"/>
      <c r="T3224" s="137"/>
      <c r="U3224" s="137"/>
      <c r="V3224" s="137"/>
      <c r="W3224" s="137"/>
      <c r="X3224" s="137"/>
      <c r="Y3224" s="137"/>
      <c r="Z3224" s="137"/>
      <c r="AA3224" s="137"/>
      <c r="AB3224" s="137"/>
    </row>
    <row r="3225" s="139" customFormat="1" spans="1:28">
      <c r="A3225" s="137"/>
      <c r="B3225" s="137"/>
      <c r="C3225" s="137"/>
      <c r="D3225" s="137"/>
      <c r="E3225" s="137"/>
      <c r="F3225" s="137"/>
      <c r="G3225" s="137"/>
      <c r="H3225" s="137"/>
      <c r="I3225" s="137"/>
      <c r="J3225" s="137"/>
      <c r="K3225" s="137"/>
      <c r="L3225" s="137"/>
      <c r="M3225" s="137"/>
      <c r="N3225" s="137"/>
      <c r="O3225" s="137"/>
      <c r="P3225" s="137"/>
      <c r="Q3225" s="137"/>
      <c r="R3225" s="137"/>
      <c r="S3225" s="137"/>
      <c r="T3225" s="137"/>
      <c r="U3225" s="137"/>
      <c r="V3225" s="137"/>
      <c r="W3225" s="137"/>
      <c r="X3225" s="137"/>
      <c r="Y3225" s="137"/>
      <c r="Z3225" s="137"/>
      <c r="AA3225" s="137"/>
      <c r="AB3225" s="137"/>
    </row>
    <row r="3226" s="139" customFormat="1" spans="1:28">
      <c r="A3226" s="137"/>
      <c r="B3226" s="137"/>
      <c r="C3226" s="137"/>
      <c r="D3226" s="137"/>
      <c r="E3226" s="137"/>
      <c r="F3226" s="137"/>
      <c r="G3226" s="137"/>
      <c r="H3226" s="137"/>
      <c r="I3226" s="137"/>
      <c r="J3226" s="137"/>
      <c r="K3226" s="137"/>
      <c r="L3226" s="137"/>
      <c r="M3226" s="137"/>
      <c r="N3226" s="137"/>
      <c r="O3226" s="137"/>
      <c r="P3226" s="137"/>
      <c r="Q3226" s="137"/>
      <c r="R3226" s="137"/>
      <c r="S3226" s="137"/>
      <c r="T3226" s="137"/>
      <c r="U3226" s="137"/>
      <c r="V3226" s="137"/>
      <c r="W3226" s="137"/>
      <c r="X3226" s="137"/>
      <c r="Y3226" s="137"/>
      <c r="Z3226" s="137"/>
      <c r="AA3226" s="137"/>
      <c r="AB3226" s="137"/>
    </row>
    <row r="3227" s="139" customFormat="1" spans="1:28">
      <c r="A3227" s="137"/>
      <c r="B3227" s="137"/>
      <c r="C3227" s="137"/>
      <c r="D3227" s="137"/>
      <c r="E3227" s="137"/>
      <c r="F3227" s="137"/>
      <c r="G3227" s="137"/>
      <c r="H3227" s="137"/>
      <c r="I3227" s="137"/>
      <c r="J3227" s="137"/>
      <c r="K3227" s="137"/>
      <c r="L3227" s="137"/>
      <c r="M3227" s="137"/>
      <c r="N3227" s="137"/>
      <c r="O3227" s="137"/>
      <c r="P3227" s="137"/>
      <c r="Q3227" s="137"/>
      <c r="R3227" s="137"/>
      <c r="S3227" s="137"/>
      <c r="T3227" s="137"/>
      <c r="U3227" s="137"/>
      <c r="V3227" s="137"/>
      <c r="W3227" s="137"/>
      <c r="X3227" s="137"/>
      <c r="Y3227" s="137"/>
      <c r="Z3227" s="137"/>
      <c r="AA3227" s="137"/>
      <c r="AB3227" s="137"/>
    </row>
    <row r="3228" s="139" customFormat="1" spans="1:28">
      <c r="A3228" s="137"/>
      <c r="B3228" s="137"/>
      <c r="C3228" s="137"/>
      <c r="D3228" s="137"/>
      <c r="E3228" s="137"/>
      <c r="F3228" s="137"/>
      <c r="G3228" s="137"/>
      <c r="H3228" s="137"/>
      <c r="I3228" s="137"/>
      <c r="J3228" s="137"/>
      <c r="K3228" s="137"/>
      <c r="L3228" s="137"/>
      <c r="M3228" s="137"/>
      <c r="N3228" s="137"/>
      <c r="O3228" s="137"/>
      <c r="P3228" s="137"/>
      <c r="Q3228" s="137"/>
      <c r="R3228" s="137"/>
      <c r="S3228" s="137"/>
      <c r="T3228" s="137"/>
      <c r="U3228" s="137"/>
      <c r="V3228" s="137"/>
      <c r="W3228" s="137"/>
      <c r="X3228" s="137"/>
      <c r="Y3228" s="137"/>
      <c r="Z3228" s="137"/>
      <c r="AA3228" s="137"/>
      <c r="AB3228" s="137"/>
    </row>
    <row r="3229" s="139" customFormat="1" spans="1:28">
      <c r="A3229" s="137"/>
      <c r="B3229" s="137"/>
      <c r="C3229" s="137"/>
      <c r="D3229" s="137"/>
      <c r="E3229" s="137"/>
      <c r="F3229" s="137"/>
      <c r="G3229" s="137"/>
      <c r="H3229" s="137"/>
      <c r="I3229" s="137"/>
      <c r="J3229" s="137"/>
      <c r="K3229" s="137"/>
      <c r="L3229" s="137"/>
      <c r="M3229" s="137"/>
      <c r="N3229" s="137"/>
      <c r="O3229" s="137"/>
      <c r="P3229" s="137"/>
      <c r="Q3229" s="137"/>
      <c r="R3229" s="137"/>
      <c r="S3229" s="137"/>
      <c r="T3229" s="137"/>
      <c r="U3229" s="137"/>
      <c r="V3229" s="137"/>
      <c r="W3229" s="137"/>
      <c r="X3229" s="137"/>
      <c r="Y3229" s="137"/>
      <c r="Z3229" s="137"/>
      <c r="AA3229" s="137"/>
      <c r="AB3229" s="137"/>
    </row>
    <row r="3230" s="139" customFormat="1" spans="1:28">
      <c r="A3230" s="137"/>
      <c r="B3230" s="137"/>
      <c r="C3230" s="137"/>
      <c r="D3230" s="137"/>
      <c r="E3230" s="137"/>
      <c r="F3230" s="137"/>
      <c r="G3230" s="137"/>
      <c r="H3230" s="137"/>
      <c r="I3230" s="137"/>
      <c r="J3230" s="137"/>
      <c r="K3230" s="137"/>
      <c r="L3230" s="137"/>
      <c r="M3230" s="137"/>
      <c r="N3230" s="137"/>
      <c r="O3230" s="137"/>
      <c r="P3230" s="137"/>
      <c r="Q3230" s="137"/>
      <c r="R3230" s="137"/>
      <c r="S3230" s="137"/>
      <c r="T3230" s="137"/>
      <c r="U3230" s="137"/>
      <c r="V3230" s="137"/>
      <c r="W3230" s="137"/>
      <c r="X3230" s="137"/>
      <c r="Y3230" s="137"/>
      <c r="Z3230" s="137"/>
      <c r="AA3230" s="137"/>
      <c r="AB3230" s="137"/>
    </row>
    <row r="3231" s="139" customFormat="1" spans="1:28">
      <c r="A3231" s="137"/>
      <c r="B3231" s="137"/>
      <c r="C3231" s="137"/>
      <c r="D3231" s="137"/>
      <c r="E3231" s="137"/>
      <c r="F3231" s="137"/>
      <c r="G3231" s="137"/>
      <c r="H3231" s="137"/>
      <c r="I3231" s="137"/>
      <c r="J3231" s="137"/>
      <c r="K3231" s="137"/>
      <c r="L3231" s="137"/>
      <c r="M3231" s="137"/>
      <c r="N3231" s="137"/>
      <c r="O3231" s="137"/>
      <c r="P3231" s="137"/>
      <c r="Q3231" s="137"/>
      <c r="R3231" s="137"/>
      <c r="S3231" s="137"/>
      <c r="T3231" s="137"/>
      <c r="U3231" s="137"/>
      <c r="V3231" s="137"/>
      <c r="W3231" s="137"/>
      <c r="X3231" s="137"/>
      <c r="Y3231" s="137"/>
      <c r="Z3231" s="137"/>
      <c r="AA3231" s="137"/>
      <c r="AB3231" s="137"/>
    </row>
    <row r="3232" s="139" customFormat="1" spans="1:28">
      <c r="A3232" s="137"/>
      <c r="B3232" s="137"/>
      <c r="C3232" s="137"/>
      <c r="D3232" s="137"/>
      <c r="E3232" s="137"/>
      <c r="F3232" s="137"/>
      <c r="G3232" s="137"/>
      <c r="H3232" s="137"/>
      <c r="I3232" s="137"/>
      <c r="J3232" s="137"/>
      <c r="K3232" s="137"/>
      <c r="L3232" s="137"/>
      <c r="M3232" s="137"/>
      <c r="N3232" s="137"/>
      <c r="O3232" s="137"/>
      <c r="P3232" s="137"/>
      <c r="Q3232" s="137"/>
      <c r="R3232" s="137"/>
      <c r="S3232" s="137"/>
      <c r="T3232" s="137"/>
      <c r="U3232" s="137"/>
      <c r="V3232" s="137"/>
      <c r="W3232" s="137"/>
      <c r="X3232" s="137"/>
      <c r="Y3232" s="137"/>
      <c r="Z3232" s="137"/>
      <c r="AA3232" s="137"/>
      <c r="AB3232" s="137"/>
    </row>
    <row r="3233" s="139" customFormat="1" spans="1:28">
      <c r="A3233" s="137"/>
      <c r="B3233" s="137"/>
      <c r="C3233" s="137"/>
      <c r="D3233" s="137"/>
      <c r="E3233" s="137"/>
      <c r="F3233" s="137"/>
      <c r="G3233" s="137"/>
      <c r="H3233" s="137"/>
      <c r="I3233" s="137"/>
      <c r="J3233" s="137"/>
      <c r="K3233" s="137"/>
      <c r="L3233" s="137"/>
      <c r="M3233" s="137"/>
      <c r="N3233" s="137"/>
      <c r="O3233" s="137"/>
      <c r="P3233" s="137"/>
      <c r="Q3233" s="137"/>
      <c r="R3233" s="137"/>
      <c r="S3233" s="137"/>
      <c r="T3233" s="137"/>
      <c r="U3233" s="137"/>
      <c r="V3233" s="137"/>
      <c r="W3233" s="137"/>
      <c r="X3233" s="137"/>
      <c r="Y3233" s="137"/>
      <c r="Z3233" s="137"/>
      <c r="AA3233" s="137"/>
      <c r="AB3233" s="137"/>
    </row>
    <row r="3234" s="139" customFormat="1" spans="1:28">
      <c r="A3234" s="137"/>
      <c r="B3234" s="137"/>
      <c r="C3234" s="137"/>
      <c r="D3234" s="137"/>
      <c r="E3234" s="137"/>
      <c r="F3234" s="137"/>
      <c r="G3234" s="137"/>
      <c r="H3234" s="137"/>
      <c r="I3234" s="137"/>
      <c r="J3234" s="137"/>
      <c r="K3234" s="137"/>
      <c r="L3234" s="137"/>
      <c r="M3234" s="137"/>
      <c r="N3234" s="137"/>
      <c r="O3234" s="137"/>
      <c r="P3234" s="137"/>
      <c r="Q3234" s="137"/>
      <c r="R3234" s="137"/>
      <c r="S3234" s="137"/>
      <c r="T3234" s="137"/>
      <c r="U3234" s="137"/>
      <c r="V3234" s="137"/>
      <c r="W3234" s="137"/>
      <c r="X3234" s="137"/>
      <c r="Y3234" s="137"/>
      <c r="Z3234" s="137"/>
      <c r="AA3234" s="137"/>
      <c r="AB3234" s="137"/>
    </row>
    <row r="3235" s="139" customFormat="1" spans="1:28">
      <c r="A3235" s="137"/>
      <c r="B3235" s="137"/>
      <c r="C3235" s="137"/>
      <c r="D3235" s="137"/>
      <c r="E3235" s="137"/>
      <c r="F3235" s="137"/>
      <c r="G3235" s="137"/>
      <c r="H3235" s="137"/>
      <c r="I3235" s="137"/>
      <c r="J3235" s="137"/>
      <c r="K3235" s="137"/>
      <c r="L3235" s="137"/>
      <c r="M3235" s="137"/>
      <c r="N3235" s="137"/>
      <c r="O3235" s="137"/>
      <c r="P3235" s="137"/>
      <c r="Q3235" s="137"/>
      <c r="R3235" s="137"/>
      <c r="S3235" s="137"/>
      <c r="T3235" s="137"/>
      <c r="U3235" s="137"/>
      <c r="V3235" s="137"/>
      <c r="W3235" s="137"/>
      <c r="X3235" s="137"/>
      <c r="Y3235" s="137"/>
      <c r="Z3235" s="137"/>
      <c r="AA3235" s="137"/>
      <c r="AB3235" s="137"/>
    </row>
    <row r="3236" s="139" customFormat="1" spans="1:28">
      <c r="A3236" s="137"/>
      <c r="B3236" s="137"/>
      <c r="C3236" s="137"/>
      <c r="D3236" s="137"/>
      <c r="E3236" s="137"/>
      <c r="F3236" s="137"/>
      <c r="G3236" s="137"/>
      <c r="H3236" s="137"/>
      <c r="I3236" s="137"/>
      <c r="J3236" s="137"/>
      <c r="K3236" s="137"/>
      <c r="L3236" s="137"/>
      <c r="M3236" s="137"/>
      <c r="N3236" s="137"/>
      <c r="O3236" s="137"/>
      <c r="P3236" s="137"/>
      <c r="Q3236" s="137"/>
      <c r="R3236" s="137"/>
      <c r="S3236" s="137"/>
      <c r="T3236" s="137"/>
      <c r="U3236" s="137"/>
      <c r="V3236" s="137"/>
      <c r="W3236" s="137"/>
      <c r="X3236" s="137"/>
      <c r="Y3236" s="137"/>
      <c r="Z3236" s="137"/>
      <c r="AA3236" s="137"/>
      <c r="AB3236" s="137"/>
    </row>
    <row r="3237" s="139" customFormat="1" spans="1:28">
      <c r="A3237" s="137"/>
      <c r="B3237" s="137"/>
      <c r="C3237" s="137"/>
      <c r="D3237" s="137"/>
      <c r="E3237" s="137"/>
      <c r="F3237" s="137"/>
      <c r="G3237" s="137"/>
      <c r="H3237" s="137"/>
      <c r="I3237" s="137"/>
      <c r="J3237" s="137"/>
      <c r="K3237" s="137"/>
      <c r="L3237" s="137"/>
      <c r="M3237" s="137"/>
      <c r="N3237" s="137"/>
      <c r="O3237" s="137"/>
      <c r="P3237" s="137"/>
      <c r="Q3237" s="137"/>
      <c r="R3237" s="137"/>
      <c r="S3237" s="137"/>
      <c r="T3237" s="137"/>
      <c r="U3237" s="137"/>
      <c r="V3237" s="137"/>
      <c r="W3237" s="137"/>
      <c r="X3237" s="137"/>
      <c r="Y3237" s="137"/>
      <c r="Z3237" s="137"/>
      <c r="AA3237" s="137"/>
      <c r="AB3237" s="137"/>
    </row>
    <row r="3238" s="139" customFormat="1" spans="1:28">
      <c r="A3238" s="137"/>
      <c r="B3238" s="137"/>
      <c r="C3238" s="137"/>
      <c r="D3238" s="137"/>
      <c r="E3238" s="137"/>
      <c r="F3238" s="137"/>
      <c r="G3238" s="137"/>
      <c r="H3238" s="137"/>
      <c r="I3238" s="137"/>
      <c r="J3238" s="137"/>
      <c r="K3238" s="137"/>
      <c r="L3238" s="137"/>
      <c r="M3238" s="137"/>
      <c r="N3238" s="137"/>
      <c r="O3238" s="137"/>
      <c r="P3238" s="137"/>
      <c r="Q3238" s="137"/>
      <c r="R3238" s="137"/>
      <c r="S3238" s="137"/>
      <c r="T3238" s="137"/>
      <c r="U3238" s="137"/>
      <c r="V3238" s="137"/>
      <c r="W3238" s="137"/>
      <c r="X3238" s="137"/>
      <c r="Y3238" s="137"/>
      <c r="Z3238" s="137"/>
      <c r="AA3238" s="137"/>
      <c r="AB3238" s="137"/>
    </row>
    <row r="3239" s="139" customFormat="1" spans="1:28">
      <c r="A3239" s="137"/>
      <c r="B3239" s="137"/>
      <c r="C3239" s="137"/>
      <c r="D3239" s="137"/>
      <c r="E3239" s="137"/>
      <c r="F3239" s="137"/>
      <c r="G3239" s="137"/>
      <c r="H3239" s="137"/>
      <c r="I3239" s="137"/>
      <c r="J3239" s="137"/>
      <c r="K3239" s="137"/>
      <c r="L3239" s="137"/>
      <c r="M3239" s="137"/>
      <c r="N3239" s="137"/>
      <c r="O3239" s="137"/>
      <c r="P3239" s="137"/>
      <c r="Q3239" s="137"/>
      <c r="R3239" s="137"/>
      <c r="S3239" s="137"/>
      <c r="T3239" s="137"/>
      <c r="U3239" s="137"/>
      <c r="V3239" s="137"/>
      <c r="W3239" s="137"/>
      <c r="X3239" s="137"/>
      <c r="Y3239" s="137"/>
      <c r="Z3239" s="137"/>
      <c r="AA3239" s="137"/>
      <c r="AB3239" s="137"/>
    </row>
    <row r="3240" s="139" customFormat="1" spans="1:28">
      <c r="A3240" s="137"/>
      <c r="B3240" s="137"/>
      <c r="C3240" s="137"/>
      <c r="D3240" s="137"/>
      <c r="E3240" s="137"/>
      <c r="F3240" s="137"/>
      <c r="G3240" s="137"/>
      <c r="H3240" s="137"/>
      <c r="I3240" s="137"/>
      <c r="J3240" s="137"/>
      <c r="K3240" s="137"/>
      <c r="L3240" s="137"/>
      <c r="M3240" s="137"/>
      <c r="N3240" s="137"/>
      <c r="O3240" s="137"/>
      <c r="P3240" s="137"/>
      <c r="Q3240" s="137"/>
      <c r="R3240" s="137"/>
      <c r="S3240" s="137"/>
      <c r="T3240" s="137"/>
      <c r="U3240" s="137"/>
      <c r="V3240" s="137"/>
      <c r="W3240" s="137"/>
      <c r="X3240" s="137"/>
      <c r="Y3240" s="137"/>
      <c r="Z3240" s="137"/>
      <c r="AA3240" s="137"/>
      <c r="AB3240" s="137"/>
    </row>
    <row r="3241" s="139" customFormat="1" spans="1:28">
      <c r="A3241" s="137"/>
      <c r="B3241" s="137"/>
      <c r="C3241" s="137"/>
      <c r="D3241" s="137"/>
      <c r="E3241" s="137"/>
      <c r="F3241" s="137"/>
      <c r="G3241" s="137"/>
      <c r="H3241" s="137"/>
      <c r="I3241" s="137"/>
      <c r="J3241" s="137"/>
      <c r="K3241" s="137"/>
      <c r="L3241" s="137"/>
      <c r="M3241" s="137"/>
      <c r="N3241" s="137"/>
      <c r="O3241" s="137"/>
      <c r="P3241" s="137"/>
      <c r="Q3241" s="137"/>
      <c r="R3241" s="137"/>
      <c r="S3241" s="137"/>
      <c r="T3241" s="137"/>
      <c r="U3241" s="137"/>
      <c r="V3241" s="137"/>
      <c r="W3241" s="137"/>
      <c r="X3241" s="137"/>
      <c r="Y3241" s="137"/>
      <c r="Z3241" s="137"/>
      <c r="AA3241" s="137"/>
      <c r="AB3241" s="137"/>
    </row>
    <row r="3242" s="139" customFormat="1" spans="1:28">
      <c r="A3242" s="137"/>
      <c r="B3242" s="137"/>
      <c r="C3242" s="137"/>
      <c r="D3242" s="137"/>
      <c r="E3242" s="137"/>
      <c r="F3242" s="137"/>
      <c r="G3242" s="137"/>
      <c r="H3242" s="137"/>
      <c r="I3242" s="137"/>
      <c r="J3242" s="137"/>
      <c r="K3242" s="137"/>
      <c r="L3242" s="137"/>
      <c r="M3242" s="137"/>
      <c r="N3242" s="137"/>
      <c r="O3242" s="137"/>
      <c r="P3242" s="137"/>
      <c r="Q3242" s="137"/>
      <c r="R3242" s="137"/>
      <c r="S3242" s="137"/>
      <c r="T3242" s="137"/>
      <c r="U3242" s="137"/>
      <c r="V3242" s="137"/>
      <c r="W3242" s="137"/>
      <c r="X3242" s="137"/>
      <c r="Y3242" s="137"/>
      <c r="Z3242" s="137"/>
      <c r="AA3242" s="137"/>
      <c r="AB3242" s="137"/>
    </row>
    <row r="3243" s="139" customFormat="1" spans="1:28">
      <c r="A3243" s="137"/>
      <c r="B3243" s="137"/>
      <c r="C3243" s="137"/>
      <c r="D3243" s="137"/>
      <c r="E3243" s="137"/>
      <c r="F3243" s="137"/>
      <c r="G3243" s="137"/>
      <c r="H3243" s="137"/>
      <c r="I3243" s="137"/>
      <c r="J3243" s="137"/>
      <c r="K3243" s="137"/>
      <c r="L3243" s="137"/>
      <c r="M3243" s="137"/>
      <c r="N3243" s="137"/>
      <c r="O3243" s="137"/>
      <c r="P3243" s="137"/>
      <c r="Q3243" s="137"/>
      <c r="R3243" s="137"/>
      <c r="S3243" s="137"/>
      <c r="T3243" s="137"/>
      <c r="U3243" s="137"/>
      <c r="V3243" s="137"/>
      <c r="W3243" s="137"/>
      <c r="X3243" s="137"/>
      <c r="Y3243" s="137"/>
      <c r="Z3243" s="137"/>
      <c r="AA3243" s="137"/>
      <c r="AB3243" s="137"/>
    </row>
    <row r="3244" s="139" customFormat="1" spans="1:28">
      <c r="A3244" s="137"/>
      <c r="B3244" s="137"/>
      <c r="C3244" s="137"/>
      <c r="D3244" s="137"/>
      <c r="E3244" s="137"/>
      <c r="F3244" s="137"/>
      <c r="G3244" s="137"/>
      <c r="H3244" s="137"/>
      <c r="I3244" s="137"/>
      <c r="J3244" s="137"/>
      <c r="K3244" s="137"/>
      <c r="L3244" s="137"/>
      <c r="M3244" s="137"/>
      <c r="N3244" s="137"/>
      <c r="O3244" s="137"/>
      <c r="P3244" s="137"/>
      <c r="Q3244" s="137"/>
      <c r="R3244" s="137"/>
      <c r="S3244" s="137"/>
      <c r="T3244" s="137"/>
      <c r="U3244" s="137"/>
      <c r="V3244" s="137"/>
      <c r="W3244" s="137"/>
      <c r="X3244" s="137"/>
      <c r="Y3244" s="137"/>
      <c r="Z3244" s="137"/>
      <c r="AA3244" s="137"/>
      <c r="AB3244" s="137"/>
    </row>
    <row r="3245" s="139" customFormat="1" spans="1:28">
      <c r="A3245" s="137"/>
      <c r="B3245" s="137"/>
      <c r="C3245" s="137"/>
      <c r="D3245" s="137"/>
      <c r="E3245" s="137"/>
      <c r="F3245" s="137"/>
      <c r="G3245" s="137"/>
      <c r="H3245" s="137"/>
      <c r="I3245" s="137"/>
      <c r="J3245" s="137"/>
      <c r="K3245" s="137"/>
      <c r="L3245" s="137"/>
      <c r="M3245" s="137"/>
      <c r="N3245" s="137"/>
      <c r="O3245" s="137"/>
      <c r="P3245" s="137"/>
      <c r="Q3245" s="137"/>
      <c r="R3245" s="137"/>
      <c r="S3245" s="137"/>
      <c r="T3245" s="137"/>
      <c r="U3245" s="137"/>
      <c r="V3245" s="137"/>
      <c r="W3245" s="137"/>
      <c r="X3245" s="137"/>
      <c r="Y3245" s="137"/>
      <c r="Z3245" s="137"/>
      <c r="AA3245" s="137"/>
      <c r="AB3245" s="137"/>
    </row>
    <row r="3246" s="139" customFormat="1" spans="1:28">
      <c r="A3246" s="137"/>
      <c r="B3246" s="137"/>
      <c r="C3246" s="137"/>
      <c r="D3246" s="137"/>
      <c r="E3246" s="137"/>
      <c r="F3246" s="137"/>
      <c r="G3246" s="137"/>
      <c r="H3246" s="137"/>
      <c r="I3246" s="137"/>
      <c r="J3246" s="137"/>
      <c r="K3246" s="137"/>
      <c r="L3246" s="137"/>
      <c r="M3246" s="137"/>
      <c r="N3246" s="137"/>
      <c r="O3246" s="137"/>
      <c r="P3246" s="137"/>
      <c r="Q3246" s="137"/>
      <c r="R3246" s="137"/>
      <c r="S3246" s="137"/>
      <c r="T3246" s="137"/>
      <c r="U3246" s="137"/>
      <c r="V3246" s="137"/>
      <c r="W3246" s="137"/>
      <c r="X3246" s="137"/>
      <c r="Y3246" s="137"/>
      <c r="Z3246" s="137"/>
      <c r="AA3246" s="137"/>
      <c r="AB3246" s="137"/>
    </row>
    <row r="3247" s="139" customFormat="1" spans="1:28">
      <c r="A3247" s="137"/>
      <c r="B3247" s="137"/>
      <c r="C3247" s="137"/>
      <c r="D3247" s="137"/>
      <c r="E3247" s="137"/>
      <c r="F3247" s="137"/>
      <c r="G3247" s="137"/>
      <c r="H3247" s="137"/>
      <c r="I3247" s="137"/>
      <c r="J3247" s="137"/>
      <c r="K3247" s="137"/>
      <c r="L3247" s="137"/>
      <c r="M3247" s="137"/>
      <c r="N3247" s="137"/>
      <c r="O3247" s="137"/>
      <c r="P3247" s="137"/>
      <c r="Q3247" s="137"/>
      <c r="R3247" s="137"/>
      <c r="S3247" s="137"/>
      <c r="T3247" s="137"/>
      <c r="U3247" s="137"/>
      <c r="V3247" s="137"/>
      <c r="W3247" s="137"/>
      <c r="X3247" s="137"/>
      <c r="Y3247" s="137"/>
      <c r="Z3247" s="137"/>
      <c r="AA3247" s="137"/>
      <c r="AB3247" s="137"/>
    </row>
    <row r="3248" s="139" customFormat="1" spans="1:28">
      <c r="A3248" s="137"/>
      <c r="B3248" s="137"/>
      <c r="C3248" s="137"/>
      <c r="D3248" s="137"/>
      <c r="E3248" s="137"/>
      <c r="F3248" s="137"/>
      <c r="G3248" s="137"/>
      <c r="H3248" s="137"/>
      <c r="I3248" s="137"/>
      <c r="J3248" s="137"/>
      <c r="K3248" s="137"/>
      <c r="L3248" s="137"/>
      <c r="M3248" s="137"/>
      <c r="N3248" s="137"/>
      <c r="O3248" s="137"/>
      <c r="P3248" s="137"/>
      <c r="Q3248" s="137"/>
      <c r="R3248" s="137"/>
      <c r="S3248" s="137"/>
      <c r="T3248" s="137"/>
      <c r="U3248" s="137"/>
      <c r="V3248" s="137"/>
      <c r="W3248" s="137"/>
      <c r="X3248" s="137"/>
      <c r="Y3248" s="137"/>
      <c r="Z3248" s="137"/>
      <c r="AA3248" s="137"/>
      <c r="AB3248" s="137"/>
    </row>
    <row r="3249" s="139" customFormat="1" spans="1:28">
      <c r="A3249" s="137"/>
      <c r="B3249" s="137"/>
      <c r="C3249" s="137"/>
      <c r="D3249" s="137"/>
      <c r="E3249" s="137"/>
      <c r="F3249" s="137"/>
      <c r="G3249" s="137"/>
      <c r="H3249" s="137"/>
      <c r="I3249" s="137"/>
      <c r="J3249" s="137"/>
      <c r="K3249" s="137"/>
      <c r="L3249" s="137"/>
      <c r="M3249" s="137"/>
      <c r="N3249" s="137"/>
      <c r="O3249" s="137"/>
      <c r="P3249" s="137"/>
      <c r="Q3249" s="137"/>
      <c r="R3249" s="137"/>
      <c r="S3249" s="137"/>
      <c r="T3249" s="137"/>
      <c r="U3249" s="137"/>
      <c r="V3249" s="137"/>
      <c r="W3249" s="137"/>
      <c r="X3249" s="137"/>
      <c r="Y3249" s="137"/>
      <c r="Z3249" s="137"/>
      <c r="AA3249" s="137"/>
      <c r="AB3249" s="137"/>
    </row>
    <row r="3250" s="139" customFormat="1" spans="1:28">
      <c r="A3250" s="137"/>
      <c r="B3250" s="137"/>
      <c r="C3250" s="137"/>
      <c r="D3250" s="137"/>
      <c r="E3250" s="137"/>
      <c r="F3250" s="137"/>
      <c r="G3250" s="137"/>
      <c r="H3250" s="137"/>
      <c r="I3250" s="137"/>
      <c r="J3250" s="137"/>
      <c r="K3250" s="137"/>
      <c r="L3250" s="137"/>
      <c r="M3250" s="137"/>
      <c r="N3250" s="137"/>
      <c r="O3250" s="137"/>
      <c r="P3250" s="137"/>
      <c r="Q3250" s="137"/>
      <c r="R3250" s="137"/>
      <c r="S3250" s="137"/>
      <c r="T3250" s="137"/>
      <c r="U3250" s="137"/>
      <c r="V3250" s="137"/>
      <c r="W3250" s="137"/>
      <c r="X3250" s="137"/>
      <c r="Y3250" s="137"/>
      <c r="Z3250" s="137"/>
      <c r="AA3250" s="137"/>
      <c r="AB3250" s="137"/>
    </row>
    <row r="3251" s="139" customFormat="1" spans="1:28">
      <c r="A3251" s="137"/>
      <c r="B3251" s="137"/>
      <c r="C3251" s="137"/>
      <c r="D3251" s="137"/>
      <c r="E3251" s="137"/>
      <c r="F3251" s="137"/>
      <c r="G3251" s="137"/>
      <c r="H3251" s="137"/>
      <c r="I3251" s="137"/>
      <c r="J3251" s="137"/>
      <c r="K3251" s="137"/>
      <c r="L3251" s="137"/>
      <c r="M3251" s="137"/>
      <c r="N3251" s="137"/>
      <c r="O3251" s="137"/>
      <c r="P3251" s="137"/>
      <c r="Q3251" s="137"/>
      <c r="R3251" s="137"/>
      <c r="S3251" s="137"/>
      <c r="T3251" s="137"/>
      <c r="U3251" s="137"/>
      <c r="V3251" s="137"/>
      <c r="W3251" s="137"/>
      <c r="X3251" s="137"/>
      <c r="Y3251" s="137"/>
      <c r="Z3251" s="137"/>
      <c r="AA3251" s="137"/>
      <c r="AB3251" s="137"/>
    </row>
    <row r="3252" s="139" customFormat="1" spans="1:28">
      <c r="A3252" s="137"/>
      <c r="B3252" s="137"/>
      <c r="C3252" s="137"/>
      <c r="D3252" s="137"/>
      <c r="E3252" s="137"/>
      <c r="F3252" s="137"/>
      <c r="G3252" s="137"/>
      <c r="H3252" s="137"/>
      <c r="I3252" s="137"/>
      <c r="J3252" s="137"/>
      <c r="K3252" s="137"/>
      <c r="L3252" s="137"/>
      <c r="M3252" s="137"/>
      <c r="N3252" s="137"/>
      <c r="O3252" s="137"/>
      <c r="P3252" s="137"/>
      <c r="Q3252" s="137"/>
      <c r="R3252" s="137"/>
      <c r="S3252" s="137"/>
      <c r="T3252" s="137"/>
      <c r="U3252" s="137"/>
      <c r="V3252" s="137"/>
      <c r="W3252" s="137"/>
      <c r="X3252" s="137"/>
      <c r="Y3252" s="137"/>
      <c r="Z3252" s="137"/>
      <c r="AA3252" s="137"/>
      <c r="AB3252" s="137"/>
    </row>
    <row r="3253" s="139" customFormat="1" spans="1:28">
      <c r="A3253" s="137"/>
      <c r="B3253" s="137"/>
      <c r="C3253" s="137"/>
      <c r="D3253" s="137"/>
      <c r="E3253" s="137"/>
      <c r="F3253" s="137"/>
      <c r="G3253" s="137"/>
      <c r="H3253" s="137"/>
      <c r="I3253" s="137"/>
      <c r="J3253" s="137"/>
      <c r="K3253" s="137"/>
      <c r="L3253" s="137"/>
      <c r="M3253" s="137"/>
      <c r="N3253" s="137"/>
      <c r="O3253" s="137"/>
      <c r="P3253" s="137"/>
      <c r="Q3253" s="137"/>
      <c r="R3253" s="137"/>
      <c r="S3253" s="137"/>
      <c r="T3253" s="137"/>
      <c r="U3253" s="137"/>
      <c r="V3253" s="137"/>
      <c r="W3253" s="137"/>
      <c r="X3253" s="137"/>
      <c r="Y3253" s="137"/>
      <c r="Z3253" s="137"/>
      <c r="AA3253" s="137"/>
      <c r="AB3253" s="137"/>
    </row>
    <row r="3254" s="139" customFormat="1" spans="1:28">
      <c r="A3254" s="137"/>
      <c r="B3254" s="137"/>
      <c r="C3254" s="137"/>
      <c r="D3254" s="137"/>
      <c r="E3254" s="137"/>
      <c r="F3254" s="137"/>
      <c r="G3254" s="137"/>
      <c r="H3254" s="137"/>
      <c r="I3254" s="137"/>
      <c r="J3254" s="137"/>
      <c r="K3254" s="137"/>
      <c r="L3254" s="137"/>
      <c r="M3254" s="137"/>
      <c r="N3254" s="137"/>
      <c r="O3254" s="137"/>
      <c r="P3254" s="137"/>
      <c r="Q3254" s="137"/>
      <c r="R3254" s="137"/>
      <c r="S3254" s="137"/>
      <c r="T3254" s="137"/>
      <c r="U3254" s="137"/>
      <c r="V3254" s="137"/>
      <c r="W3254" s="137"/>
      <c r="X3254" s="137"/>
      <c r="Y3254" s="137"/>
      <c r="Z3254" s="137"/>
      <c r="AA3254" s="137"/>
      <c r="AB3254" s="137"/>
    </row>
    <row r="3255" s="139" customFormat="1" spans="1:28">
      <c r="A3255" s="137"/>
      <c r="B3255" s="137"/>
      <c r="C3255" s="137"/>
      <c r="D3255" s="137"/>
      <c r="E3255" s="137"/>
      <c r="F3255" s="137"/>
      <c r="G3255" s="137"/>
      <c r="H3255" s="137"/>
      <c r="I3255" s="137"/>
      <c r="J3255" s="137"/>
      <c r="K3255" s="137"/>
      <c r="L3255" s="137"/>
      <c r="M3255" s="137"/>
      <c r="N3255" s="137"/>
      <c r="O3255" s="137"/>
      <c r="P3255" s="137"/>
      <c r="Q3255" s="137"/>
      <c r="R3255" s="137"/>
      <c r="S3255" s="137"/>
      <c r="T3255" s="137"/>
      <c r="U3255" s="137"/>
      <c r="V3255" s="137"/>
      <c r="W3255" s="137"/>
      <c r="X3255" s="137"/>
      <c r="Y3255" s="137"/>
      <c r="Z3255" s="137"/>
      <c r="AA3255" s="137"/>
      <c r="AB3255" s="137"/>
    </row>
    <row r="3256" s="139" customFormat="1" spans="1:28">
      <c r="A3256" s="137"/>
      <c r="B3256" s="137"/>
      <c r="C3256" s="137"/>
      <c r="D3256" s="137"/>
      <c r="E3256" s="137"/>
      <c r="F3256" s="137"/>
      <c r="G3256" s="137"/>
      <c r="H3256" s="137"/>
      <c r="I3256" s="137"/>
      <c r="J3256" s="137"/>
      <c r="K3256" s="137"/>
      <c r="L3256" s="137"/>
      <c r="M3256" s="137"/>
      <c r="N3256" s="137"/>
      <c r="O3256" s="137"/>
      <c r="P3256" s="137"/>
      <c r="Q3256" s="137"/>
      <c r="R3256" s="137"/>
      <c r="S3256" s="137"/>
      <c r="T3256" s="137"/>
      <c r="U3256" s="137"/>
      <c r="V3256" s="137"/>
      <c r="W3256" s="137"/>
      <c r="X3256" s="137"/>
      <c r="Y3256" s="137"/>
      <c r="Z3256" s="137"/>
      <c r="AA3256" s="137"/>
      <c r="AB3256" s="137"/>
    </row>
    <row r="3257" s="139" customFormat="1" spans="1:28">
      <c r="A3257" s="137"/>
      <c r="B3257" s="137"/>
      <c r="C3257" s="137"/>
      <c r="D3257" s="137"/>
      <c r="E3257" s="137"/>
      <c r="F3257" s="137"/>
      <c r="G3257" s="137"/>
      <c r="H3257" s="137"/>
      <c r="I3257" s="137"/>
      <c r="J3257" s="137"/>
      <c r="K3257" s="137"/>
      <c r="L3257" s="137"/>
      <c r="M3257" s="137"/>
      <c r="N3257" s="137"/>
      <c r="O3257" s="137"/>
      <c r="P3257" s="137"/>
      <c r="Q3257" s="137"/>
      <c r="R3257" s="137"/>
      <c r="S3257" s="137"/>
      <c r="T3257" s="137"/>
      <c r="U3257" s="137"/>
      <c r="V3257" s="137"/>
      <c r="W3257" s="137"/>
      <c r="X3257" s="137"/>
      <c r="Y3257" s="137"/>
      <c r="Z3257" s="137"/>
      <c r="AA3257" s="137"/>
      <c r="AB3257" s="137"/>
    </row>
    <row r="3258" s="139" customFormat="1" spans="1:28">
      <c r="A3258" s="137"/>
      <c r="B3258" s="137"/>
      <c r="C3258" s="137"/>
      <c r="D3258" s="137"/>
      <c r="E3258" s="137"/>
      <c r="F3258" s="137"/>
      <c r="G3258" s="137"/>
      <c r="H3258" s="137"/>
      <c r="I3258" s="137"/>
      <c r="J3258" s="137"/>
      <c r="K3258" s="137"/>
      <c r="L3258" s="137"/>
      <c r="M3258" s="137"/>
      <c r="N3258" s="137"/>
      <c r="O3258" s="137"/>
      <c r="P3258" s="137"/>
      <c r="Q3258" s="137"/>
      <c r="R3258" s="137"/>
      <c r="S3258" s="137"/>
      <c r="T3258" s="137"/>
      <c r="U3258" s="137"/>
      <c r="V3258" s="137"/>
      <c r="W3258" s="137"/>
      <c r="X3258" s="137"/>
      <c r="Y3258" s="137"/>
      <c r="Z3258" s="137"/>
      <c r="AA3258" s="137"/>
      <c r="AB3258" s="137"/>
    </row>
    <row r="3259" s="139" customFormat="1" spans="1:28">
      <c r="A3259" s="137"/>
      <c r="B3259" s="137"/>
      <c r="C3259" s="137"/>
      <c r="D3259" s="137"/>
      <c r="E3259" s="137"/>
      <c r="F3259" s="137"/>
      <c r="G3259" s="137"/>
      <c r="H3259" s="137"/>
      <c r="I3259" s="137"/>
      <c r="J3259" s="137"/>
      <c r="K3259" s="137"/>
      <c r="L3259" s="137"/>
      <c r="M3259" s="137"/>
      <c r="N3259" s="137"/>
      <c r="O3259" s="137"/>
      <c r="P3259" s="137"/>
      <c r="Q3259" s="137"/>
      <c r="R3259" s="137"/>
      <c r="S3259" s="137"/>
      <c r="T3259" s="137"/>
      <c r="U3259" s="137"/>
      <c r="V3259" s="137"/>
      <c r="W3259" s="137"/>
      <c r="X3259" s="137"/>
      <c r="Y3259" s="137"/>
      <c r="Z3259" s="137"/>
      <c r="AA3259" s="137"/>
      <c r="AB3259" s="137"/>
    </row>
    <row r="3260" s="139" customFormat="1" spans="1:28">
      <c r="A3260" s="137"/>
      <c r="B3260" s="137"/>
      <c r="C3260" s="137"/>
      <c r="D3260" s="137"/>
      <c r="E3260" s="137"/>
      <c r="F3260" s="137"/>
      <c r="G3260" s="137"/>
      <c r="H3260" s="137"/>
      <c r="I3260" s="137"/>
      <c r="J3260" s="137"/>
      <c r="K3260" s="137"/>
      <c r="L3260" s="137"/>
      <c r="M3260" s="137"/>
      <c r="N3260" s="137"/>
      <c r="O3260" s="137"/>
      <c r="P3260" s="137"/>
      <c r="Q3260" s="137"/>
      <c r="R3260" s="137"/>
      <c r="S3260" s="137"/>
      <c r="T3260" s="137"/>
      <c r="U3260" s="137"/>
      <c r="V3260" s="137"/>
      <c r="W3260" s="137"/>
      <c r="X3260" s="137"/>
      <c r="Y3260" s="137"/>
      <c r="Z3260" s="137"/>
      <c r="AA3260" s="137"/>
      <c r="AB3260" s="137"/>
    </row>
    <row r="3261" s="139" customFormat="1" spans="1:28">
      <c r="A3261" s="137"/>
      <c r="B3261" s="137"/>
      <c r="C3261" s="137"/>
      <c r="D3261" s="137"/>
      <c r="E3261" s="137"/>
      <c r="F3261" s="137"/>
      <c r="G3261" s="137"/>
      <c r="H3261" s="137"/>
      <c r="I3261" s="137"/>
      <c r="J3261" s="137"/>
      <c r="K3261" s="137"/>
      <c r="L3261" s="137"/>
      <c r="M3261" s="137"/>
      <c r="N3261" s="137"/>
      <c r="O3261" s="137"/>
      <c r="P3261" s="137"/>
      <c r="Q3261" s="137"/>
      <c r="R3261" s="137"/>
      <c r="S3261" s="137"/>
      <c r="T3261" s="137"/>
      <c r="U3261" s="137"/>
      <c r="V3261" s="137"/>
      <c r="W3261" s="137"/>
      <c r="X3261" s="137"/>
      <c r="Y3261" s="137"/>
      <c r="Z3261" s="137"/>
      <c r="AA3261" s="137"/>
      <c r="AB3261" s="137"/>
    </row>
    <row r="3262" s="139" customFormat="1" spans="1:28">
      <c r="A3262" s="137"/>
      <c r="B3262" s="137"/>
      <c r="C3262" s="137"/>
      <c r="D3262" s="137"/>
      <c r="E3262" s="137"/>
      <c r="F3262" s="137"/>
      <c r="G3262" s="137"/>
      <c r="H3262" s="137"/>
      <c r="I3262" s="137"/>
      <c r="J3262" s="137"/>
      <c r="K3262" s="137"/>
      <c r="L3262" s="137"/>
      <c r="M3262" s="137"/>
      <c r="N3262" s="137"/>
      <c r="O3262" s="137"/>
      <c r="P3262" s="137"/>
      <c r="Q3262" s="137"/>
      <c r="R3262" s="137"/>
      <c r="S3262" s="137"/>
      <c r="T3262" s="137"/>
      <c r="U3262" s="137"/>
      <c r="V3262" s="137"/>
      <c r="W3262" s="137"/>
      <c r="X3262" s="137"/>
      <c r="Y3262" s="137"/>
      <c r="Z3262" s="137"/>
      <c r="AA3262" s="137"/>
      <c r="AB3262" s="137"/>
    </row>
    <row r="3263" s="139" customFormat="1" spans="1:28">
      <c r="A3263" s="137"/>
      <c r="B3263" s="137"/>
      <c r="C3263" s="137"/>
      <c r="D3263" s="137"/>
      <c r="E3263" s="137"/>
      <c r="F3263" s="137"/>
      <c r="G3263" s="137"/>
      <c r="H3263" s="137"/>
      <c r="I3263" s="137"/>
      <c r="J3263" s="137"/>
      <c r="K3263" s="137"/>
      <c r="L3263" s="137"/>
      <c r="M3263" s="137"/>
      <c r="N3263" s="137"/>
      <c r="O3263" s="137"/>
      <c r="P3263" s="137"/>
      <c r="Q3263" s="137"/>
      <c r="R3263" s="137"/>
      <c r="S3263" s="137"/>
      <c r="T3263" s="137"/>
      <c r="U3263" s="137"/>
      <c r="V3263" s="137"/>
      <c r="W3263" s="137"/>
      <c r="X3263" s="137"/>
      <c r="Y3263" s="137"/>
      <c r="Z3263" s="137"/>
      <c r="AA3263" s="137"/>
      <c r="AB3263" s="137"/>
    </row>
    <row r="3264" s="139" customFormat="1" spans="1:28">
      <c r="A3264" s="137"/>
      <c r="B3264" s="137"/>
      <c r="C3264" s="137"/>
      <c r="D3264" s="137"/>
      <c r="E3264" s="137"/>
      <c r="F3264" s="137"/>
      <c r="G3264" s="137"/>
      <c r="H3264" s="137"/>
      <c r="I3264" s="137"/>
      <c r="J3264" s="137"/>
      <c r="K3264" s="137"/>
      <c r="L3264" s="137"/>
      <c r="M3264" s="137"/>
      <c r="N3264" s="137"/>
      <c r="O3264" s="137"/>
      <c r="P3264" s="137"/>
      <c r="Q3264" s="137"/>
      <c r="R3264" s="137"/>
      <c r="S3264" s="137"/>
      <c r="T3264" s="137"/>
      <c r="U3264" s="137"/>
      <c r="V3264" s="137"/>
      <c r="W3264" s="137"/>
      <c r="X3264" s="137"/>
      <c r="Y3264" s="137"/>
      <c r="Z3264" s="137"/>
      <c r="AA3264" s="137"/>
      <c r="AB3264" s="137"/>
    </row>
    <row r="3265" s="139" customFormat="1" spans="1:28">
      <c r="A3265" s="137"/>
      <c r="B3265" s="137"/>
      <c r="C3265" s="137"/>
      <c r="D3265" s="137"/>
      <c r="E3265" s="137"/>
      <c r="F3265" s="137"/>
      <c r="G3265" s="137"/>
      <c r="H3265" s="137"/>
      <c r="I3265" s="137"/>
      <c r="J3265" s="137"/>
      <c r="K3265" s="137"/>
      <c r="L3265" s="137"/>
      <c r="M3265" s="137"/>
      <c r="N3265" s="137"/>
      <c r="O3265" s="137"/>
      <c r="P3265" s="137"/>
      <c r="Q3265" s="137"/>
      <c r="R3265" s="137"/>
      <c r="S3265" s="137"/>
      <c r="T3265" s="137"/>
      <c r="U3265" s="137"/>
      <c r="V3265" s="137"/>
      <c r="W3265" s="137"/>
      <c r="X3265" s="137"/>
      <c r="Y3265" s="137"/>
      <c r="Z3265" s="137"/>
      <c r="AA3265" s="137"/>
      <c r="AB3265" s="137"/>
    </row>
    <row r="3266" s="139" customFormat="1" spans="1:28">
      <c r="A3266" s="137"/>
      <c r="B3266" s="137"/>
      <c r="C3266" s="137"/>
      <c r="D3266" s="137"/>
      <c r="E3266" s="137"/>
      <c r="F3266" s="137"/>
      <c r="G3266" s="137"/>
      <c r="H3266" s="137"/>
      <c r="I3266" s="137"/>
      <c r="J3266" s="137"/>
      <c r="K3266" s="137"/>
      <c r="L3266" s="137"/>
      <c r="M3266" s="137"/>
      <c r="N3266" s="137"/>
      <c r="O3266" s="137"/>
      <c r="P3266" s="137"/>
      <c r="Q3266" s="137"/>
      <c r="R3266" s="137"/>
      <c r="S3266" s="137"/>
      <c r="T3266" s="137"/>
      <c r="U3266" s="137"/>
      <c r="V3266" s="137"/>
      <c r="W3266" s="137"/>
      <c r="X3266" s="137"/>
      <c r="Y3266" s="137"/>
      <c r="Z3266" s="137"/>
      <c r="AA3266" s="137"/>
      <c r="AB3266" s="137"/>
    </row>
    <row r="3267" s="139" customFormat="1" spans="1:28">
      <c r="A3267" s="137"/>
      <c r="B3267" s="137"/>
      <c r="C3267" s="137"/>
      <c r="D3267" s="137"/>
      <c r="E3267" s="137"/>
      <c r="F3267" s="137"/>
      <c r="G3267" s="137"/>
      <c r="H3267" s="137"/>
      <c r="I3267" s="137"/>
      <c r="J3267" s="137"/>
      <c r="K3267" s="137"/>
      <c r="L3267" s="137"/>
      <c r="M3267" s="137"/>
      <c r="N3267" s="137"/>
      <c r="O3267" s="137"/>
      <c r="P3267" s="137"/>
      <c r="Q3267" s="137"/>
      <c r="R3267" s="137"/>
      <c r="S3267" s="137"/>
      <c r="T3267" s="137"/>
      <c r="U3267" s="137"/>
      <c r="V3267" s="137"/>
      <c r="W3267" s="137"/>
      <c r="X3267" s="137"/>
      <c r="Y3267" s="137"/>
      <c r="Z3267" s="137"/>
      <c r="AA3267" s="137"/>
      <c r="AB3267" s="137"/>
    </row>
    <row r="3268" s="139" customFormat="1" spans="1:28">
      <c r="A3268" s="137"/>
      <c r="B3268" s="137"/>
      <c r="C3268" s="137"/>
      <c r="D3268" s="137"/>
      <c r="E3268" s="137"/>
      <c r="F3268" s="137"/>
      <c r="G3268" s="137"/>
      <c r="H3268" s="137"/>
      <c r="I3268" s="137"/>
      <c r="J3268" s="137"/>
      <c r="K3268" s="137"/>
      <c r="L3268" s="137"/>
      <c r="M3268" s="137"/>
      <c r="N3268" s="137"/>
      <c r="O3268" s="137"/>
      <c r="P3268" s="137"/>
      <c r="Q3268" s="137"/>
      <c r="R3268" s="137"/>
      <c r="S3268" s="137"/>
      <c r="T3268" s="137"/>
      <c r="U3268" s="137"/>
      <c r="V3268" s="137"/>
      <c r="W3268" s="137"/>
      <c r="X3268" s="137"/>
      <c r="Y3268" s="137"/>
      <c r="Z3268" s="137"/>
      <c r="AA3268" s="137"/>
      <c r="AB3268" s="137"/>
    </row>
    <row r="3269" s="139" customFormat="1" spans="1:28">
      <c r="A3269" s="137"/>
      <c r="B3269" s="137"/>
      <c r="C3269" s="137"/>
      <c r="D3269" s="137"/>
      <c r="E3269" s="137"/>
      <c r="F3269" s="137"/>
      <c r="G3269" s="137"/>
      <c r="H3269" s="137"/>
      <c r="I3269" s="137"/>
      <c r="J3269" s="137"/>
      <c r="K3269" s="137"/>
      <c r="L3269" s="137"/>
      <c r="M3269" s="137"/>
      <c r="N3269" s="137"/>
      <c r="O3269" s="137"/>
      <c r="P3269" s="137"/>
      <c r="Q3269" s="137"/>
      <c r="R3269" s="137"/>
      <c r="S3269" s="137"/>
      <c r="T3269" s="137"/>
      <c r="U3269" s="137"/>
      <c r="V3269" s="137"/>
      <c r="W3269" s="137"/>
      <c r="X3269" s="137"/>
      <c r="Y3269" s="137"/>
      <c r="Z3269" s="137"/>
      <c r="AA3269" s="137"/>
      <c r="AB3269" s="137"/>
    </row>
    <row r="3270" s="139" customFormat="1" spans="1:28">
      <c r="A3270" s="137"/>
      <c r="B3270" s="137"/>
      <c r="C3270" s="137"/>
      <c r="D3270" s="137"/>
      <c r="E3270" s="137"/>
      <c r="F3270" s="137"/>
      <c r="G3270" s="137"/>
      <c r="H3270" s="137"/>
      <c r="I3270" s="137"/>
      <c r="J3270" s="137"/>
      <c r="K3270" s="137"/>
      <c r="L3270" s="137"/>
      <c r="M3270" s="137"/>
      <c r="N3270" s="137"/>
      <c r="O3270" s="137"/>
      <c r="P3270" s="137"/>
      <c r="Q3270" s="137"/>
      <c r="R3270" s="137"/>
      <c r="S3270" s="137"/>
      <c r="T3270" s="137"/>
      <c r="U3270" s="137"/>
      <c r="V3270" s="137"/>
      <c r="W3270" s="137"/>
      <c r="X3270" s="137"/>
      <c r="Y3270" s="137"/>
      <c r="Z3270" s="137"/>
      <c r="AA3270" s="137"/>
      <c r="AB3270" s="137"/>
    </row>
    <row r="3271" s="139" customFormat="1" spans="1:28">
      <c r="A3271" s="137"/>
      <c r="B3271" s="137"/>
      <c r="C3271" s="137"/>
      <c r="D3271" s="137"/>
      <c r="E3271" s="137"/>
      <c r="F3271" s="137"/>
      <c r="G3271" s="137"/>
      <c r="H3271" s="137"/>
      <c r="I3271" s="137"/>
      <c r="J3271" s="137"/>
      <c r="K3271" s="137"/>
      <c r="L3271" s="137"/>
      <c r="M3271" s="137"/>
      <c r="N3271" s="137"/>
      <c r="O3271" s="137"/>
      <c r="P3271" s="137"/>
      <c r="Q3271" s="137"/>
      <c r="R3271" s="137"/>
      <c r="S3271" s="137"/>
      <c r="T3271" s="137"/>
      <c r="U3271" s="137"/>
      <c r="V3271" s="137"/>
      <c r="W3271" s="137"/>
      <c r="X3271" s="137"/>
      <c r="Y3271" s="137"/>
      <c r="Z3271" s="137"/>
      <c r="AA3271" s="137"/>
      <c r="AB3271" s="137"/>
    </row>
    <row r="3272" s="139" customFormat="1" spans="1:28">
      <c r="A3272" s="137"/>
      <c r="B3272" s="137"/>
      <c r="C3272" s="137"/>
      <c r="D3272" s="137"/>
      <c r="E3272" s="137"/>
      <c r="F3272" s="137"/>
      <c r="G3272" s="137"/>
      <c r="H3272" s="137"/>
      <c r="I3272" s="137"/>
      <c r="J3272" s="137"/>
      <c r="K3272" s="137"/>
      <c r="L3272" s="137"/>
      <c r="M3272" s="137"/>
      <c r="N3272" s="137"/>
      <c r="O3272" s="137"/>
      <c r="P3272" s="137"/>
      <c r="Q3272" s="137"/>
      <c r="R3272" s="137"/>
      <c r="S3272" s="137"/>
      <c r="T3272" s="137"/>
      <c r="U3272" s="137"/>
      <c r="V3272" s="137"/>
      <c r="W3272" s="137"/>
      <c r="X3272" s="137"/>
      <c r="Y3272" s="137"/>
      <c r="Z3272" s="137"/>
      <c r="AA3272" s="137"/>
      <c r="AB3272" s="137"/>
    </row>
    <row r="3273" s="139" customFormat="1" spans="1:28">
      <c r="A3273" s="137"/>
      <c r="B3273" s="137"/>
      <c r="C3273" s="137"/>
      <c r="D3273" s="137"/>
      <c r="E3273" s="137"/>
      <c r="F3273" s="137"/>
      <c r="G3273" s="137"/>
      <c r="H3273" s="137"/>
      <c r="I3273" s="137"/>
      <c r="J3273" s="137"/>
      <c r="K3273" s="137"/>
      <c r="L3273" s="137"/>
      <c r="M3273" s="137"/>
      <c r="N3273" s="137"/>
      <c r="O3273" s="137"/>
      <c r="P3273" s="137"/>
      <c r="Q3273" s="137"/>
      <c r="R3273" s="137"/>
      <c r="S3273" s="137"/>
      <c r="T3273" s="137"/>
      <c r="U3273" s="137"/>
      <c r="V3273" s="137"/>
      <c r="W3273" s="137"/>
      <c r="X3273" s="137"/>
      <c r="Y3273" s="137"/>
      <c r="Z3273" s="137"/>
      <c r="AA3273" s="137"/>
      <c r="AB3273" s="137"/>
    </row>
    <row r="3274" s="139" customFormat="1" spans="1:28">
      <c r="A3274" s="137"/>
      <c r="B3274" s="137"/>
      <c r="C3274" s="137"/>
      <c r="D3274" s="137"/>
      <c r="E3274" s="137"/>
      <c r="F3274" s="137"/>
      <c r="G3274" s="137"/>
      <c r="H3274" s="137"/>
      <c r="I3274" s="137"/>
      <c r="J3274" s="137"/>
      <c r="K3274" s="137"/>
      <c r="L3274" s="137"/>
      <c r="M3274" s="137"/>
      <c r="N3274" s="137"/>
      <c r="O3274" s="137"/>
      <c r="P3274" s="137"/>
      <c r="Q3274" s="137"/>
      <c r="R3274" s="137"/>
      <c r="S3274" s="137"/>
      <c r="T3274" s="137"/>
      <c r="U3274" s="137"/>
      <c r="V3274" s="137"/>
      <c r="W3274" s="137"/>
      <c r="X3274" s="137"/>
      <c r="Y3274" s="137"/>
      <c r="Z3274" s="137"/>
      <c r="AA3274" s="137"/>
      <c r="AB3274" s="137"/>
    </row>
    <row r="3275" s="139" customFormat="1" spans="1:28">
      <c r="A3275" s="137"/>
      <c r="B3275" s="137"/>
      <c r="C3275" s="137"/>
      <c r="D3275" s="137"/>
      <c r="E3275" s="137"/>
      <c r="F3275" s="137"/>
      <c r="G3275" s="137"/>
      <c r="H3275" s="137"/>
      <c r="I3275" s="137"/>
      <c r="J3275" s="137"/>
      <c r="K3275" s="137"/>
      <c r="L3275" s="137"/>
      <c r="M3275" s="137"/>
      <c r="N3275" s="137"/>
      <c r="O3275" s="137"/>
      <c r="P3275" s="137"/>
      <c r="Q3275" s="137"/>
      <c r="R3275" s="137"/>
      <c r="S3275" s="137"/>
      <c r="T3275" s="137"/>
      <c r="U3275" s="137"/>
      <c r="V3275" s="137"/>
      <c r="W3275" s="137"/>
      <c r="X3275" s="137"/>
      <c r="Y3275" s="137"/>
      <c r="Z3275" s="137"/>
      <c r="AA3275" s="137"/>
      <c r="AB3275" s="137"/>
    </row>
    <row r="3276" s="139" customFormat="1" spans="1:28">
      <c r="A3276" s="137"/>
      <c r="B3276" s="137"/>
      <c r="C3276" s="137"/>
      <c r="D3276" s="137"/>
      <c r="E3276" s="137"/>
      <c r="F3276" s="137"/>
      <c r="G3276" s="137"/>
      <c r="H3276" s="137"/>
      <c r="I3276" s="137"/>
      <c r="J3276" s="137"/>
      <c r="K3276" s="137"/>
      <c r="L3276" s="137"/>
      <c r="M3276" s="137"/>
      <c r="N3276" s="137"/>
      <c r="O3276" s="137"/>
      <c r="P3276" s="137"/>
      <c r="Q3276" s="137"/>
      <c r="R3276" s="137"/>
      <c r="S3276" s="137"/>
      <c r="T3276" s="137"/>
      <c r="U3276" s="137"/>
      <c r="V3276" s="137"/>
      <c r="W3276" s="137"/>
      <c r="X3276" s="137"/>
      <c r="Y3276" s="137"/>
      <c r="Z3276" s="137"/>
      <c r="AA3276" s="137"/>
      <c r="AB3276" s="137"/>
    </row>
    <row r="3277" s="139" customFormat="1" spans="1:28">
      <c r="A3277" s="137"/>
      <c r="B3277" s="137"/>
      <c r="C3277" s="137"/>
      <c r="D3277" s="137"/>
      <c r="E3277" s="137"/>
      <c r="F3277" s="137"/>
      <c r="G3277" s="137"/>
      <c r="H3277" s="137"/>
      <c r="I3277" s="137"/>
      <c r="J3277" s="137"/>
      <c r="K3277" s="137"/>
      <c r="L3277" s="137"/>
      <c r="M3277" s="137"/>
      <c r="N3277" s="137"/>
      <c r="O3277" s="137"/>
      <c r="P3277" s="137"/>
      <c r="Q3277" s="137"/>
      <c r="R3277" s="137"/>
      <c r="S3277" s="137"/>
      <c r="T3277" s="137"/>
      <c r="U3277" s="137"/>
      <c r="V3277" s="137"/>
      <c r="W3277" s="137"/>
      <c r="X3277" s="137"/>
      <c r="Y3277" s="137"/>
      <c r="Z3277" s="137"/>
      <c r="AA3277" s="137"/>
      <c r="AB3277" s="137"/>
    </row>
    <row r="3278" s="139" customFormat="1" spans="1:28">
      <c r="A3278" s="137"/>
      <c r="B3278" s="137"/>
      <c r="C3278" s="137"/>
      <c r="D3278" s="137"/>
      <c r="E3278" s="137"/>
      <c r="F3278" s="137"/>
      <c r="G3278" s="137"/>
      <c r="H3278" s="137"/>
      <c r="I3278" s="137"/>
      <c r="J3278" s="137"/>
      <c r="K3278" s="137"/>
      <c r="L3278" s="137"/>
      <c r="M3278" s="137"/>
      <c r="N3278" s="137"/>
      <c r="O3278" s="137"/>
      <c r="P3278" s="137"/>
      <c r="Q3278" s="137"/>
      <c r="R3278" s="137"/>
      <c r="S3278" s="137"/>
      <c r="T3278" s="137"/>
      <c r="U3278" s="137"/>
      <c r="V3278" s="137"/>
      <c r="W3278" s="137"/>
      <c r="X3278" s="137"/>
      <c r="Y3278" s="137"/>
      <c r="Z3278" s="137"/>
      <c r="AA3278" s="137"/>
      <c r="AB3278" s="137"/>
    </row>
    <row r="3279" s="139" customFormat="1" spans="1:28">
      <c r="A3279" s="137"/>
      <c r="B3279" s="137"/>
      <c r="C3279" s="137"/>
      <c r="D3279" s="137"/>
      <c r="E3279" s="137"/>
      <c r="F3279" s="137"/>
      <c r="G3279" s="137"/>
      <c r="H3279" s="137"/>
      <c r="I3279" s="137"/>
      <c r="J3279" s="137"/>
      <c r="K3279" s="137"/>
      <c r="L3279" s="137"/>
      <c r="M3279" s="137"/>
      <c r="N3279" s="137"/>
      <c r="O3279" s="137"/>
      <c r="P3279" s="137"/>
      <c r="Q3279" s="137"/>
      <c r="R3279" s="137"/>
      <c r="S3279" s="137"/>
      <c r="T3279" s="137"/>
      <c r="U3279" s="137"/>
      <c r="V3279" s="137"/>
      <c r="W3279" s="137"/>
      <c r="X3279" s="137"/>
      <c r="Y3279" s="137"/>
      <c r="Z3279" s="137"/>
      <c r="AA3279" s="137"/>
      <c r="AB3279" s="137"/>
    </row>
    <row r="3280" s="139" customFormat="1" spans="1:28">
      <c r="A3280" s="137"/>
      <c r="B3280" s="137"/>
      <c r="C3280" s="137"/>
      <c r="D3280" s="137"/>
      <c r="E3280" s="137"/>
      <c r="F3280" s="137"/>
      <c r="G3280" s="137"/>
      <c r="H3280" s="137"/>
      <c r="I3280" s="137"/>
      <c r="J3280" s="137"/>
      <c r="K3280" s="137"/>
      <c r="L3280" s="137"/>
      <c r="M3280" s="137"/>
      <c r="N3280" s="137"/>
      <c r="O3280" s="137"/>
      <c r="P3280" s="137"/>
      <c r="Q3280" s="137"/>
      <c r="R3280" s="137"/>
      <c r="S3280" s="137"/>
      <c r="T3280" s="137"/>
      <c r="U3280" s="137"/>
      <c r="V3280" s="137"/>
      <c r="W3280" s="137"/>
      <c r="X3280" s="137"/>
      <c r="Y3280" s="137"/>
      <c r="Z3280" s="137"/>
      <c r="AA3280" s="137"/>
      <c r="AB3280" s="137"/>
    </row>
    <row r="3281" s="139" customFormat="1" spans="1:28">
      <c r="A3281" s="137"/>
      <c r="B3281" s="137"/>
      <c r="C3281" s="137"/>
      <c r="D3281" s="137"/>
      <c r="E3281" s="137"/>
      <c r="F3281" s="137"/>
      <c r="G3281" s="137"/>
      <c r="H3281" s="137"/>
      <c r="I3281" s="137"/>
      <c r="J3281" s="137"/>
      <c r="K3281" s="137"/>
      <c r="L3281" s="137"/>
      <c r="M3281" s="137"/>
      <c r="N3281" s="137"/>
      <c r="O3281" s="137"/>
      <c r="P3281" s="137"/>
      <c r="Q3281" s="137"/>
      <c r="R3281" s="137"/>
      <c r="S3281" s="137"/>
      <c r="T3281" s="137"/>
      <c r="U3281" s="137"/>
      <c r="V3281" s="137"/>
      <c r="W3281" s="137"/>
      <c r="X3281" s="137"/>
      <c r="Y3281" s="137"/>
      <c r="Z3281" s="137"/>
      <c r="AA3281" s="137"/>
      <c r="AB3281" s="137"/>
    </row>
    <row r="3282" s="139" customFormat="1" spans="1:28">
      <c r="A3282" s="137"/>
      <c r="B3282" s="137"/>
      <c r="C3282" s="137"/>
      <c r="D3282" s="137"/>
      <c r="E3282" s="137"/>
      <c r="F3282" s="137"/>
      <c r="G3282" s="137"/>
      <c r="H3282" s="137"/>
      <c r="I3282" s="137"/>
      <c r="J3282" s="137"/>
      <c r="K3282" s="137"/>
      <c r="L3282" s="137"/>
      <c r="M3282" s="137"/>
      <c r="N3282" s="137"/>
      <c r="O3282" s="137"/>
      <c r="P3282" s="137"/>
      <c r="Q3282" s="137"/>
      <c r="R3282" s="137"/>
      <c r="S3282" s="137"/>
      <c r="T3282" s="137"/>
      <c r="U3282" s="137"/>
      <c r="V3282" s="137"/>
      <c r="W3282" s="137"/>
      <c r="X3282" s="137"/>
      <c r="Y3282" s="137"/>
      <c r="Z3282" s="137"/>
      <c r="AA3282" s="137"/>
      <c r="AB3282" s="137"/>
    </row>
    <row r="3283" s="139" customFormat="1" spans="1:28">
      <c r="A3283" s="137"/>
      <c r="B3283" s="137"/>
      <c r="C3283" s="137"/>
      <c r="D3283" s="137"/>
      <c r="E3283" s="137"/>
      <c r="F3283" s="137"/>
      <c r="G3283" s="137"/>
      <c r="H3283" s="137"/>
      <c r="I3283" s="137"/>
      <c r="J3283" s="137"/>
      <c r="K3283" s="137"/>
      <c r="L3283" s="137"/>
      <c r="M3283" s="137"/>
      <c r="N3283" s="137"/>
      <c r="O3283" s="137"/>
      <c r="P3283" s="137"/>
      <c r="Q3283" s="137"/>
      <c r="R3283" s="137"/>
      <c r="S3283" s="137"/>
      <c r="T3283" s="137"/>
      <c r="U3283" s="137"/>
      <c r="V3283" s="137"/>
      <c r="W3283" s="137"/>
      <c r="X3283" s="137"/>
      <c r="Y3283" s="137"/>
      <c r="Z3283" s="137"/>
      <c r="AA3283" s="137"/>
      <c r="AB3283" s="137"/>
    </row>
    <row r="3284" s="139" customFormat="1" spans="1:28">
      <c r="A3284" s="137"/>
      <c r="B3284" s="137"/>
      <c r="C3284" s="137"/>
      <c r="D3284" s="137"/>
      <c r="E3284" s="137"/>
      <c r="F3284" s="137"/>
      <c r="G3284" s="137"/>
      <c r="H3284" s="137"/>
      <c r="I3284" s="137"/>
      <c r="J3284" s="137"/>
      <c r="K3284" s="137"/>
      <c r="L3284" s="137"/>
      <c r="M3284" s="137"/>
      <c r="N3284" s="137"/>
      <c r="O3284" s="137"/>
      <c r="P3284" s="137"/>
      <c r="Q3284" s="137"/>
      <c r="R3284" s="137"/>
      <c r="S3284" s="137"/>
      <c r="T3284" s="137"/>
      <c r="U3284" s="137"/>
      <c r="V3284" s="137"/>
      <c r="W3284" s="137"/>
      <c r="X3284" s="137"/>
      <c r="Y3284" s="137"/>
      <c r="Z3284" s="137"/>
      <c r="AA3284" s="137"/>
      <c r="AB3284" s="137"/>
    </row>
    <row r="3285" s="139" customFormat="1" spans="1:28">
      <c r="A3285" s="137"/>
      <c r="B3285" s="137"/>
      <c r="C3285" s="137"/>
      <c r="D3285" s="137"/>
      <c r="E3285" s="137"/>
      <c r="F3285" s="137"/>
      <c r="G3285" s="137"/>
      <c r="H3285" s="137"/>
      <c r="I3285" s="137"/>
      <c r="J3285" s="137"/>
      <c r="K3285" s="137"/>
      <c r="L3285" s="137"/>
      <c r="M3285" s="137"/>
      <c r="N3285" s="137"/>
      <c r="O3285" s="137"/>
      <c r="P3285" s="137"/>
      <c r="Q3285" s="137"/>
      <c r="R3285" s="137"/>
      <c r="S3285" s="137"/>
      <c r="T3285" s="137"/>
      <c r="U3285" s="137"/>
      <c r="V3285" s="137"/>
      <c r="W3285" s="137"/>
      <c r="X3285" s="137"/>
      <c r="Y3285" s="137"/>
      <c r="Z3285" s="137"/>
      <c r="AA3285" s="137"/>
      <c r="AB3285" s="137"/>
    </row>
    <row r="3286" s="139" customFormat="1" spans="1:28">
      <c r="A3286" s="137"/>
      <c r="B3286" s="137"/>
      <c r="C3286" s="137"/>
      <c r="D3286" s="137"/>
      <c r="E3286" s="137"/>
      <c r="F3286" s="137"/>
      <c r="G3286" s="137"/>
      <c r="H3286" s="137"/>
      <c r="I3286" s="137"/>
      <c r="J3286" s="137"/>
      <c r="K3286" s="137"/>
      <c r="L3286" s="137"/>
      <c r="M3286" s="137"/>
      <c r="N3286" s="137"/>
      <c r="O3286" s="137"/>
      <c r="P3286" s="137"/>
      <c r="Q3286" s="137"/>
      <c r="R3286" s="137"/>
      <c r="S3286" s="137"/>
      <c r="T3286" s="137"/>
      <c r="U3286" s="137"/>
      <c r="V3286" s="137"/>
      <c r="W3286" s="137"/>
      <c r="X3286" s="137"/>
      <c r="Y3286" s="137"/>
      <c r="Z3286" s="137"/>
      <c r="AA3286" s="137"/>
      <c r="AB3286" s="137"/>
    </row>
    <row r="3287" s="139" customFormat="1" spans="1:28">
      <c r="A3287" s="137"/>
      <c r="B3287" s="137"/>
      <c r="C3287" s="137"/>
      <c r="D3287" s="137"/>
      <c r="E3287" s="137"/>
      <c r="F3287" s="137"/>
      <c r="G3287" s="137"/>
      <c r="H3287" s="137"/>
      <c r="I3287" s="137"/>
      <c r="J3287" s="137"/>
      <c r="K3287" s="137"/>
      <c r="L3287" s="137"/>
      <c r="M3287" s="137"/>
      <c r="N3287" s="137"/>
      <c r="O3287" s="137"/>
      <c r="P3287" s="137"/>
      <c r="Q3287" s="137"/>
      <c r="R3287" s="137"/>
      <c r="S3287" s="137"/>
      <c r="T3287" s="137"/>
      <c r="U3287" s="137"/>
      <c r="V3287" s="137"/>
      <c r="W3287" s="137"/>
      <c r="X3287" s="137"/>
      <c r="Y3287" s="137"/>
      <c r="Z3287" s="137"/>
      <c r="AA3287" s="137"/>
      <c r="AB3287" s="137"/>
    </row>
    <row r="3288" s="139" customFormat="1" spans="1:28">
      <c r="A3288" s="137"/>
      <c r="B3288" s="137"/>
      <c r="C3288" s="137"/>
      <c r="D3288" s="137"/>
      <c r="E3288" s="137"/>
      <c r="F3288" s="137"/>
      <c r="G3288" s="137"/>
      <c r="H3288" s="137"/>
      <c r="I3288" s="137"/>
      <c r="J3288" s="137"/>
      <c r="K3288" s="137"/>
      <c r="L3288" s="137"/>
      <c r="M3288" s="137"/>
      <c r="N3288" s="137"/>
      <c r="O3288" s="137"/>
      <c r="P3288" s="137"/>
      <c r="Q3288" s="137"/>
      <c r="R3288" s="137"/>
      <c r="S3288" s="137"/>
      <c r="T3288" s="137"/>
      <c r="U3288" s="137"/>
      <c r="V3288" s="137"/>
      <c r="W3288" s="137"/>
      <c r="X3288" s="137"/>
      <c r="Y3288" s="137"/>
      <c r="Z3288" s="137"/>
      <c r="AA3288" s="137"/>
      <c r="AB3288" s="137"/>
    </row>
    <row r="3289" s="139" customFormat="1" spans="1:28">
      <c r="A3289" s="137"/>
      <c r="B3289" s="137"/>
      <c r="C3289" s="137"/>
      <c r="D3289" s="137"/>
      <c r="E3289" s="137"/>
      <c r="F3289" s="137"/>
      <c r="G3289" s="137"/>
      <c r="H3289" s="137"/>
      <c r="I3289" s="137"/>
      <c r="J3289" s="137"/>
      <c r="K3289" s="137"/>
      <c r="L3289" s="137"/>
      <c r="M3289" s="137"/>
      <c r="N3289" s="137"/>
      <c r="O3289" s="137"/>
      <c r="P3289" s="137"/>
      <c r="Q3289" s="137"/>
      <c r="R3289" s="137"/>
      <c r="S3289" s="137"/>
      <c r="T3289" s="137"/>
      <c r="U3289" s="137"/>
      <c r="V3289" s="137"/>
      <c r="W3289" s="137"/>
      <c r="X3289" s="137"/>
      <c r="Y3289" s="137"/>
      <c r="Z3289" s="137"/>
      <c r="AA3289" s="137"/>
      <c r="AB3289" s="137"/>
    </row>
    <row r="3290" s="139" customFormat="1" spans="1:28">
      <c r="A3290" s="137"/>
      <c r="B3290" s="137"/>
      <c r="C3290" s="137"/>
      <c r="D3290" s="137"/>
      <c r="E3290" s="137"/>
      <c r="F3290" s="137"/>
      <c r="G3290" s="137"/>
      <c r="H3290" s="137"/>
      <c r="I3290" s="137"/>
      <c r="J3290" s="137"/>
      <c r="K3290" s="137"/>
      <c r="L3290" s="137"/>
      <c r="M3290" s="137"/>
      <c r="N3290" s="137"/>
      <c r="O3290" s="137"/>
      <c r="P3290" s="137"/>
      <c r="Q3290" s="137"/>
      <c r="R3290" s="137"/>
      <c r="S3290" s="137"/>
      <c r="T3290" s="137"/>
      <c r="U3290" s="137"/>
      <c r="V3290" s="137"/>
      <c r="W3290" s="137"/>
      <c r="X3290" s="137"/>
      <c r="Y3290" s="137"/>
      <c r="Z3290" s="137"/>
      <c r="AA3290" s="137"/>
      <c r="AB3290" s="137"/>
    </row>
    <row r="3291" s="139" customFormat="1" spans="1:28">
      <c r="A3291" s="137"/>
      <c r="B3291" s="137"/>
      <c r="C3291" s="137"/>
      <c r="D3291" s="137"/>
      <c r="E3291" s="137"/>
      <c r="F3291" s="137"/>
      <c r="G3291" s="137"/>
      <c r="H3291" s="137"/>
      <c r="I3291" s="137"/>
      <c r="J3291" s="137"/>
      <c r="K3291" s="137"/>
      <c r="L3291" s="137"/>
      <c r="M3291" s="137"/>
      <c r="N3291" s="137"/>
      <c r="O3291" s="137"/>
      <c r="P3291" s="137"/>
      <c r="Q3291" s="137"/>
      <c r="R3291" s="137"/>
      <c r="S3291" s="137"/>
      <c r="T3291" s="137"/>
      <c r="U3291" s="137"/>
      <c r="V3291" s="137"/>
      <c r="W3291" s="137"/>
      <c r="X3291" s="137"/>
      <c r="Y3291" s="137"/>
      <c r="Z3291" s="137"/>
      <c r="AA3291" s="137"/>
      <c r="AB3291" s="137"/>
    </row>
    <row r="3292" s="139" customFormat="1" spans="1:28">
      <c r="A3292" s="137"/>
      <c r="B3292" s="137"/>
      <c r="C3292" s="137"/>
      <c r="D3292" s="137"/>
      <c r="E3292" s="137"/>
      <c r="F3292" s="137"/>
      <c r="G3292" s="137"/>
      <c r="H3292" s="137"/>
      <c r="I3292" s="137"/>
      <c r="J3292" s="137"/>
      <c r="K3292" s="137"/>
      <c r="L3292" s="137"/>
      <c r="M3292" s="137"/>
      <c r="N3292" s="137"/>
      <c r="O3292" s="137"/>
      <c r="P3292" s="137"/>
      <c r="Q3292" s="137"/>
      <c r="R3292" s="137"/>
      <c r="S3292" s="137"/>
      <c r="T3292" s="137"/>
      <c r="U3292" s="137"/>
      <c r="V3292" s="137"/>
      <c r="W3292" s="137"/>
      <c r="X3292" s="137"/>
      <c r="Y3292" s="137"/>
      <c r="Z3292" s="137"/>
      <c r="AA3292" s="137"/>
      <c r="AB3292" s="137"/>
    </row>
    <row r="3293" s="139" customFormat="1" spans="1:28">
      <c r="A3293" s="137"/>
      <c r="B3293" s="137"/>
      <c r="C3293" s="137"/>
      <c r="D3293" s="137"/>
      <c r="E3293" s="137"/>
      <c r="F3293" s="137"/>
      <c r="G3293" s="137"/>
      <c r="H3293" s="137"/>
      <c r="I3293" s="137"/>
      <c r="J3293" s="137"/>
      <c r="K3293" s="137"/>
      <c r="L3293" s="137"/>
      <c r="M3293" s="137"/>
      <c r="N3293" s="137"/>
      <c r="O3293" s="137"/>
      <c r="P3293" s="137"/>
      <c r="Q3293" s="137"/>
      <c r="R3293" s="137"/>
      <c r="S3293" s="137"/>
      <c r="T3293" s="137"/>
      <c r="U3293" s="137"/>
      <c r="V3293" s="137"/>
      <c r="W3293" s="137"/>
      <c r="X3293" s="137"/>
      <c r="Y3293" s="137"/>
      <c r="Z3293" s="137"/>
      <c r="AA3293" s="137"/>
      <c r="AB3293" s="137"/>
    </row>
    <row r="3294" s="139" customFormat="1" spans="1:28">
      <c r="A3294" s="137"/>
      <c r="B3294" s="137"/>
      <c r="C3294" s="137"/>
      <c r="D3294" s="137"/>
      <c r="E3294" s="137"/>
      <c r="F3294" s="137"/>
      <c r="G3294" s="137"/>
      <c r="H3294" s="137"/>
      <c r="I3294" s="137"/>
      <c r="J3294" s="137"/>
      <c r="K3294" s="137"/>
      <c r="L3294" s="137"/>
      <c r="M3294" s="137"/>
      <c r="N3294" s="137"/>
      <c r="O3294" s="137"/>
      <c r="P3294" s="137"/>
      <c r="Q3294" s="137"/>
      <c r="R3294" s="137"/>
      <c r="S3294" s="137"/>
      <c r="T3294" s="137"/>
      <c r="U3294" s="137"/>
      <c r="V3294" s="137"/>
      <c r="W3294" s="137"/>
      <c r="X3294" s="137"/>
      <c r="Y3294" s="137"/>
      <c r="Z3294" s="137"/>
      <c r="AA3294" s="137"/>
      <c r="AB3294" s="137"/>
    </row>
    <row r="3295" s="139" customFormat="1" spans="1:28">
      <c r="A3295" s="137"/>
      <c r="B3295" s="137"/>
      <c r="C3295" s="137"/>
      <c r="D3295" s="137"/>
      <c r="E3295" s="137"/>
      <c r="F3295" s="137"/>
      <c r="G3295" s="137"/>
      <c r="H3295" s="137"/>
      <c r="I3295" s="137"/>
      <c r="J3295" s="137"/>
      <c r="K3295" s="137"/>
      <c r="L3295" s="137"/>
      <c r="M3295" s="137"/>
      <c r="N3295" s="137"/>
      <c r="O3295" s="137"/>
      <c r="P3295" s="137"/>
      <c r="Q3295" s="137"/>
      <c r="R3295" s="137"/>
      <c r="S3295" s="137"/>
      <c r="T3295" s="137"/>
      <c r="U3295" s="137"/>
      <c r="V3295" s="137"/>
      <c r="W3295" s="137"/>
      <c r="X3295" s="137"/>
      <c r="Y3295" s="137"/>
      <c r="Z3295" s="137"/>
      <c r="AA3295" s="137"/>
      <c r="AB3295" s="137"/>
    </row>
    <row r="3296" s="139" customFormat="1" spans="1:28">
      <c r="A3296" s="137"/>
      <c r="B3296" s="137"/>
      <c r="C3296" s="137"/>
      <c r="D3296" s="137"/>
      <c r="E3296" s="137"/>
      <c r="F3296" s="137"/>
      <c r="G3296" s="137"/>
      <c r="H3296" s="137"/>
      <c r="I3296" s="137"/>
      <c r="J3296" s="137"/>
      <c r="K3296" s="137"/>
      <c r="L3296" s="137"/>
      <c r="M3296" s="137"/>
      <c r="N3296" s="137"/>
      <c r="O3296" s="137"/>
      <c r="P3296" s="137"/>
      <c r="Q3296" s="137"/>
      <c r="R3296" s="137"/>
      <c r="S3296" s="137"/>
      <c r="T3296" s="137"/>
      <c r="U3296" s="137"/>
      <c r="V3296" s="137"/>
      <c r="W3296" s="137"/>
      <c r="X3296" s="137"/>
      <c r="Y3296" s="137"/>
      <c r="Z3296" s="137"/>
      <c r="AA3296" s="137"/>
      <c r="AB3296" s="137"/>
    </row>
    <row r="3297" s="139" customFormat="1" spans="1:28">
      <c r="A3297" s="137"/>
      <c r="B3297" s="137"/>
      <c r="C3297" s="137"/>
      <c r="D3297" s="137"/>
      <c r="E3297" s="137"/>
      <c r="F3297" s="137"/>
      <c r="G3297" s="137"/>
      <c r="H3297" s="137"/>
      <c r="I3297" s="137"/>
      <c r="J3297" s="137"/>
      <c r="K3297" s="137"/>
      <c r="L3297" s="137"/>
      <c r="M3297" s="137"/>
      <c r="N3297" s="137"/>
      <c r="O3297" s="137"/>
      <c r="P3297" s="137"/>
      <c r="Q3297" s="137"/>
      <c r="R3297" s="137"/>
      <c r="S3297" s="137"/>
      <c r="T3297" s="137"/>
      <c r="U3297" s="137"/>
      <c r="V3297" s="137"/>
      <c r="W3297" s="137"/>
      <c r="X3297" s="137"/>
      <c r="Y3297" s="137"/>
      <c r="Z3297" s="137"/>
      <c r="AA3297" s="137"/>
      <c r="AB3297" s="137"/>
    </row>
    <row r="3298" s="139" customFormat="1" spans="1:28">
      <c r="A3298" s="137"/>
      <c r="B3298" s="137"/>
      <c r="C3298" s="137"/>
      <c r="D3298" s="137"/>
      <c r="E3298" s="137"/>
      <c r="F3298" s="137"/>
      <c r="G3298" s="137"/>
      <c r="H3298" s="137"/>
      <c r="I3298" s="137"/>
      <c r="J3298" s="137"/>
      <c r="K3298" s="137"/>
      <c r="L3298" s="137"/>
      <c r="M3298" s="137"/>
      <c r="N3298" s="137"/>
      <c r="O3298" s="137"/>
      <c r="P3298" s="137"/>
      <c r="Q3298" s="137"/>
      <c r="R3298" s="137"/>
      <c r="S3298" s="137"/>
      <c r="T3298" s="137"/>
      <c r="U3298" s="137"/>
      <c r="V3298" s="137"/>
      <c r="W3298" s="137"/>
      <c r="X3298" s="137"/>
      <c r="Y3298" s="137"/>
      <c r="Z3298" s="137"/>
      <c r="AA3298" s="137"/>
      <c r="AB3298" s="137"/>
    </row>
    <row r="3299" s="139" customFormat="1" spans="1:28">
      <c r="A3299" s="137"/>
      <c r="B3299" s="137"/>
      <c r="C3299" s="137"/>
      <c r="D3299" s="137"/>
      <c r="E3299" s="137"/>
      <c r="F3299" s="137"/>
      <c r="G3299" s="137"/>
      <c r="H3299" s="137"/>
      <c r="I3299" s="137"/>
      <c r="J3299" s="137"/>
      <c r="K3299" s="137"/>
      <c r="L3299" s="137"/>
      <c r="M3299" s="137"/>
      <c r="N3299" s="137"/>
      <c r="O3299" s="137"/>
      <c r="P3299" s="137"/>
      <c r="Q3299" s="137"/>
      <c r="R3299" s="137"/>
      <c r="S3299" s="137"/>
      <c r="T3299" s="137"/>
      <c r="U3299" s="137"/>
      <c r="V3299" s="137"/>
      <c r="W3299" s="137"/>
      <c r="X3299" s="137"/>
      <c r="Y3299" s="137"/>
      <c r="Z3299" s="137"/>
      <c r="AA3299" s="137"/>
      <c r="AB3299" s="137"/>
    </row>
    <row r="3300" s="139" customFormat="1" spans="1:28">
      <c r="A3300" s="137"/>
      <c r="B3300" s="137"/>
      <c r="C3300" s="137"/>
      <c r="D3300" s="137"/>
      <c r="E3300" s="137"/>
      <c r="F3300" s="137"/>
      <c r="G3300" s="137"/>
      <c r="H3300" s="137"/>
      <c r="I3300" s="137"/>
      <c r="J3300" s="137"/>
      <c r="K3300" s="137"/>
      <c r="L3300" s="137"/>
      <c r="M3300" s="137"/>
      <c r="N3300" s="137"/>
      <c r="O3300" s="137"/>
      <c r="P3300" s="137"/>
      <c r="Q3300" s="137"/>
      <c r="R3300" s="137"/>
      <c r="S3300" s="137"/>
      <c r="T3300" s="137"/>
      <c r="U3300" s="137"/>
      <c r="V3300" s="137"/>
      <c r="W3300" s="137"/>
      <c r="X3300" s="137"/>
      <c r="Y3300" s="137"/>
      <c r="Z3300" s="137"/>
      <c r="AA3300" s="137"/>
      <c r="AB3300" s="137"/>
    </row>
    <row r="3301" s="139" customFormat="1" spans="1:28">
      <c r="A3301" s="137"/>
      <c r="B3301" s="137"/>
      <c r="C3301" s="137"/>
      <c r="D3301" s="137"/>
      <c r="E3301" s="137"/>
      <c r="F3301" s="137"/>
      <c r="G3301" s="137"/>
      <c r="H3301" s="137"/>
      <c r="I3301" s="137"/>
      <c r="J3301" s="137"/>
      <c r="K3301" s="137"/>
      <c r="L3301" s="137"/>
      <c r="M3301" s="137"/>
      <c r="N3301" s="137"/>
      <c r="O3301" s="137"/>
      <c r="P3301" s="137"/>
      <c r="Q3301" s="137"/>
      <c r="R3301" s="137"/>
      <c r="S3301" s="137"/>
      <c r="T3301" s="137"/>
      <c r="U3301" s="137"/>
      <c r="V3301" s="137"/>
      <c r="W3301" s="137"/>
      <c r="X3301" s="137"/>
      <c r="Y3301" s="137"/>
      <c r="Z3301" s="137"/>
      <c r="AA3301" s="137"/>
      <c r="AB3301" s="137"/>
    </row>
    <row r="3302" s="139" customFormat="1" spans="1:28">
      <c r="A3302" s="137"/>
      <c r="B3302" s="137"/>
      <c r="C3302" s="137"/>
      <c r="D3302" s="137"/>
      <c r="E3302" s="137"/>
      <c r="F3302" s="137"/>
      <c r="G3302" s="137"/>
      <c r="H3302" s="137"/>
      <c r="I3302" s="137"/>
      <c r="J3302" s="137"/>
      <c r="K3302" s="137"/>
      <c r="L3302" s="137"/>
      <c r="M3302" s="137"/>
      <c r="N3302" s="137"/>
      <c r="O3302" s="137"/>
      <c r="P3302" s="137"/>
      <c r="Q3302" s="137"/>
      <c r="R3302" s="137"/>
      <c r="S3302" s="137"/>
      <c r="T3302" s="137"/>
      <c r="U3302" s="137"/>
      <c r="V3302" s="137"/>
      <c r="W3302" s="137"/>
      <c r="X3302" s="137"/>
      <c r="Y3302" s="137"/>
      <c r="Z3302" s="137"/>
      <c r="AA3302" s="137"/>
      <c r="AB3302" s="137"/>
    </row>
    <row r="3303" s="139" customFormat="1" spans="1:28">
      <c r="A3303" s="137"/>
      <c r="B3303" s="137"/>
      <c r="C3303" s="137"/>
      <c r="D3303" s="137"/>
      <c r="E3303" s="137"/>
      <c r="F3303" s="137"/>
      <c r="G3303" s="137"/>
      <c r="H3303" s="137"/>
      <c r="I3303" s="137"/>
      <c r="J3303" s="137"/>
      <c r="K3303" s="137"/>
      <c r="L3303" s="137"/>
      <c r="M3303" s="137"/>
      <c r="N3303" s="137"/>
      <c r="O3303" s="137"/>
      <c r="P3303" s="137"/>
      <c r="Q3303" s="137"/>
      <c r="R3303" s="137"/>
      <c r="S3303" s="137"/>
      <c r="T3303" s="137"/>
      <c r="U3303" s="137"/>
      <c r="V3303" s="137"/>
      <c r="W3303" s="137"/>
      <c r="X3303" s="137"/>
      <c r="Y3303" s="137"/>
      <c r="Z3303" s="137"/>
      <c r="AA3303" s="137"/>
      <c r="AB3303" s="137"/>
    </row>
    <row r="3304" s="139" customFormat="1" spans="1:28">
      <c r="A3304" s="137"/>
      <c r="B3304" s="137"/>
      <c r="C3304" s="137"/>
      <c r="D3304" s="137"/>
      <c r="E3304" s="137"/>
      <c r="F3304" s="137"/>
      <c r="G3304" s="137"/>
      <c r="H3304" s="137"/>
      <c r="I3304" s="137"/>
      <c r="J3304" s="137"/>
      <c r="K3304" s="137"/>
      <c r="L3304" s="137"/>
      <c r="M3304" s="137"/>
      <c r="N3304" s="137"/>
      <c r="O3304" s="137"/>
      <c r="P3304" s="137"/>
      <c r="Q3304" s="137"/>
      <c r="R3304" s="137"/>
      <c r="S3304" s="137"/>
      <c r="T3304" s="137"/>
      <c r="U3304" s="137"/>
      <c r="V3304" s="137"/>
      <c r="W3304" s="137"/>
      <c r="X3304" s="137"/>
      <c r="Y3304" s="137"/>
      <c r="Z3304" s="137"/>
      <c r="AA3304" s="137"/>
      <c r="AB3304" s="137"/>
    </row>
    <row r="3305" s="139" customFormat="1" spans="1:28">
      <c r="A3305" s="137"/>
      <c r="B3305" s="137"/>
      <c r="C3305" s="137"/>
      <c r="D3305" s="137"/>
      <c r="E3305" s="137"/>
      <c r="F3305" s="137"/>
      <c r="G3305" s="137"/>
      <c r="H3305" s="137"/>
      <c r="I3305" s="137"/>
      <c r="J3305" s="137"/>
      <c r="K3305" s="137"/>
      <c r="L3305" s="137"/>
      <c r="M3305" s="137"/>
      <c r="N3305" s="137"/>
      <c r="O3305" s="137"/>
      <c r="P3305" s="137"/>
      <c r="Q3305" s="137"/>
      <c r="R3305" s="137"/>
      <c r="S3305" s="137"/>
      <c r="T3305" s="137"/>
      <c r="U3305" s="137"/>
      <c r="V3305" s="137"/>
      <c r="W3305" s="137"/>
      <c r="X3305" s="137"/>
      <c r="Y3305" s="137"/>
      <c r="Z3305" s="137"/>
      <c r="AA3305" s="137"/>
      <c r="AB3305" s="137"/>
    </row>
    <row r="3306" s="139" customFormat="1" spans="1:28">
      <c r="A3306" s="137"/>
      <c r="B3306" s="137"/>
      <c r="C3306" s="137"/>
      <c r="D3306" s="137"/>
      <c r="E3306" s="137"/>
      <c r="F3306" s="137"/>
      <c r="G3306" s="137"/>
      <c r="H3306" s="137"/>
      <c r="I3306" s="137"/>
      <c r="J3306" s="137"/>
      <c r="K3306" s="137"/>
      <c r="L3306" s="137"/>
      <c r="M3306" s="137"/>
      <c r="N3306" s="137"/>
      <c r="O3306" s="137"/>
      <c r="P3306" s="137"/>
      <c r="Q3306" s="137"/>
      <c r="R3306" s="137"/>
      <c r="S3306" s="137"/>
      <c r="T3306" s="137"/>
      <c r="U3306" s="137"/>
      <c r="V3306" s="137"/>
      <c r="W3306" s="137"/>
      <c r="X3306" s="137"/>
      <c r="Y3306" s="137"/>
      <c r="Z3306" s="137"/>
      <c r="AA3306" s="137"/>
      <c r="AB3306" s="137"/>
    </row>
    <row r="3307" s="139" customFormat="1" spans="1:28">
      <c r="A3307" s="137"/>
      <c r="B3307" s="137"/>
      <c r="C3307" s="137"/>
      <c r="D3307" s="137"/>
      <c r="E3307" s="137"/>
      <c r="F3307" s="137"/>
      <c r="G3307" s="137"/>
      <c r="H3307" s="137"/>
      <c r="I3307" s="137"/>
      <c r="J3307" s="137"/>
      <c r="K3307" s="137"/>
      <c r="L3307" s="137"/>
      <c r="M3307" s="137"/>
      <c r="N3307" s="137"/>
      <c r="O3307" s="137"/>
      <c r="P3307" s="137"/>
      <c r="Q3307" s="137"/>
      <c r="R3307" s="137"/>
      <c r="S3307" s="137"/>
      <c r="T3307" s="137"/>
      <c r="U3307" s="137"/>
      <c r="V3307" s="137"/>
      <c r="W3307" s="137"/>
      <c r="X3307" s="137"/>
      <c r="Y3307" s="137"/>
      <c r="Z3307" s="137"/>
      <c r="AA3307" s="137"/>
      <c r="AB3307" s="137"/>
    </row>
    <row r="3308" s="139" customFormat="1" spans="1:28">
      <c r="A3308" s="137"/>
      <c r="B3308" s="137"/>
      <c r="C3308" s="137"/>
      <c r="D3308" s="137"/>
      <c r="E3308" s="137"/>
      <c r="F3308" s="137"/>
      <c r="G3308" s="137"/>
      <c r="H3308" s="137"/>
      <c r="I3308" s="137"/>
      <c r="J3308" s="137"/>
      <c r="K3308" s="137"/>
      <c r="L3308" s="137"/>
      <c r="M3308" s="137"/>
      <c r="N3308" s="137"/>
      <c r="O3308" s="137"/>
      <c r="P3308" s="137"/>
      <c r="Q3308" s="137"/>
      <c r="R3308" s="137"/>
      <c r="S3308" s="137"/>
      <c r="T3308" s="137"/>
      <c r="U3308" s="137"/>
      <c r="V3308" s="137"/>
      <c r="W3308" s="137"/>
      <c r="X3308" s="137"/>
      <c r="Y3308" s="137"/>
      <c r="Z3308" s="137"/>
      <c r="AA3308" s="137"/>
      <c r="AB3308" s="137"/>
    </row>
    <row r="3309" s="139" customFormat="1" spans="1:28">
      <c r="A3309" s="137"/>
      <c r="B3309" s="137"/>
      <c r="C3309" s="137"/>
      <c r="D3309" s="137"/>
      <c r="E3309" s="137"/>
      <c r="F3309" s="137"/>
      <c r="G3309" s="137"/>
      <c r="H3309" s="137"/>
      <c r="I3309" s="137"/>
      <c r="J3309" s="137"/>
      <c r="K3309" s="137"/>
      <c r="L3309" s="137"/>
      <c r="M3309" s="137"/>
      <c r="N3309" s="137"/>
      <c r="O3309" s="137"/>
      <c r="P3309" s="137"/>
      <c r="Q3309" s="137"/>
      <c r="R3309" s="137"/>
      <c r="S3309" s="137"/>
      <c r="T3309" s="137"/>
      <c r="U3309" s="137"/>
      <c r="V3309" s="137"/>
      <c r="W3309" s="137"/>
      <c r="X3309" s="137"/>
      <c r="Y3309" s="137"/>
      <c r="Z3309" s="137"/>
      <c r="AA3309" s="137"/>
      <c r="AB3309" s="137"/>
    </row>
    <row r="3310" s="139" customFormat="1" spans="1:28">
      <c r="A3310" s="137"/>
      <c r="B3310" s="137"/>
      <c r="C3310" s="137"/>
      <c r="D3310" s="137"/>
      <c r="E3310" s="137"/>
      <c r="F3310" s="137"/>
      <c r="G3310" s="137"/>
      <c r="H3310" s="137"/>
      <c r="I3310" s="137"/>
      <c r="J3310" s="137"/>
      <c r="K3310" s="137"/>
      <c r="L3310" s="137"/>
      <c r="M3310" s="137"/>
      <c r="N3310" s="137"/>
      <c r="O3310" s="137"/>
      <c r="P3310" s="137"/>
      <c r="Q3310" s="137"/>
      <c r="R3310" s="137"/>
      <c r="S3310" s="137"/>
      <c r="T3310" s="137"/>
      <c r="U3310" s="137"/>
      <c r="V3310" s="137"/>
      <c r="W3310" s="137"/>
      <c r="X3310" s="137"/>
      <c r="Y3310" s="137"/>
      <c r="Z3310" s="137"/>
      <c r="AA3310" s="137"/>
      <c r="AB3310" s="137"/>
    </row>
    <row r="3311" s="139" customFormat="1" spans="1:28">
      <c r="A3311" s="137"/>
      <c r="B3311" s="137"/>
      <c r="C3311" s="137"/>
      <c r="D3311" s="137"/>
      <c r="E3311" s="137"/>
      <c r="F3311" s="137"/>
      <c r="G3311" s="137"/>
      <c r="H3311" s="137"/>
      <c r="I3311" s="137"/>
      <c r="J3311" s="137"/>
      <c r="K3311" s="137"/>
      <c r="L3311" s="137"/>
      <c r="M3311" s="137"/>
      <c r="N3311" s="137"/>
      <c r="O3311" s="137"/>
      <c r="P3311" s="137"/>
      <c r="Q3311" s="137"/>
      <c r="R3311" s="137"/>
      <c r="S3311" s="137"/>
      <c r="T3311" s="137"/>
      <c r="U3311" s="137"/>
      <c r="V3311" s="137"/>
      <c r="W3311" s="137"/>
      <c r="X3311" s="137"/>
      <c r="Y3311" s="137"/>
      <c r="Z3311" s="137"/>
      <c r="AA3311" s="137"/>
      <c r="AB3311" s="137"/>
    </row>
    <row r="3312" s="139" customFormat="1" spans="1:28">
      <c r="A3312" s="137"/>
      <c r="B3312" s="137"/>
      <c r="C3312" s="137"/>
      <c r="D3312" s="137"/>
      <c r="E3312" s="137"/>
      <c r="F3312" s="137"/>
      <c r="G3312" s="137"/>
      <c r="H3312" s="137"/>
      <c r="I3312" s="137"/>
      <c r="J3312" s="137"/>
      <c r="K3312" s="137"/>
      <c r="L3312" s="137"/>
      <c r="M3312" s="137"/>
      <c r="N3312" s="137"/>
      <c r="O3312" s="137"/>
      <c r="P3312" s="137"/>
      <c r="Q3312" s="137"/>
      <c r="R3312" s="137"/>
      <c r="S3312" s="137"/>
      <c r="T3312" s="137"/>
      <c r="U3312" s="137"/>
      <c r="V3312" s="137"/>
      <c r="W3312" s="137"/>
      <c r="X3312" s="137"/>
      <c r="Y3312" s="137"/>
      <c r="Z3312" s="137"/>
      <c r="AA3312" s="137"/>
      <c r="AB3312" s="137"/>
    </row>
    <row r="3313" s="139" customFormat="1" spans="1:28">
      <c r="A3313" s="137"/>
      <c r="B3313" s="137"/>
      <c r="C3313" s="137"/>
      <c r="D3313" s="137"/>
      <c r="E3313" s="137"/>
      <c r="F3313" s="137"/>
      <c r="G3313" s="137"/>
      <c r="H3313" s="137"/>
      <c r="I3313" s="137"/>
      <c r="J3313" s="137"/>
      <c r="K3313" s="137"/>
      <c r="L3313" s="137"/>
      <c r="M3313" s="137"/>
      <c r="N3313" s="137"/>
      <c r="O3313" s="137"/>
      <c r="P3313" s="137"/>
      <c r="Q3313" s="137"/>
      <c r="R3313" s="137"/>
      <c r="S3313" s="137"/>
      <c r="T3313" s="137"/>
      <c r="U3313" s="137"/>
      <c r="V3313" s="137"/>
      <c r="W3313" s="137"/>
      <c r="X3313" s="137"/>
      <c r="Y3313" s="137"/>
      <c r="Z3313" s="137"/>
      <c r="AA3313" s="137"/>
      <c r="AB3313" s="137"/>
    </row>
    <row r="3314" s="139" customFormat="1" spans="1:28">
      <c r="A3314" s="137"/>
      <c r="B3314" s="137"/>
      <c r="C3314" s="137"/>
      <c r="D3314" s="137"/>
      <c r="E3314" s="137"/>
      <c r="F3314" s="137"/>
      <c r="G3314" s="137"/>
      <c r="H3314" s="137"/>
      <c r="I3314" s="137"/>
      <c r="J3314" s="137"/>
      <c r="K3314" s="137"/>
      <c r="L3314" s="137"/>
      <c r="M3314" s="137"/>
      <c r="N3314" s="137"/>
      <c r="O3314" s="137"/>
      <c r="P3314" s="137"/>
      <c r="Q3314" s="137"/>
      <c r="R3314" s="137"/>
      <c r="S3314" s="137"/>
      <c r="T3314" s="137"/>
      <c r="U3314" s="137"/>
      <c r="V3314" s="137"/>
      <c r="W3314" s="137"/>
      <c r="X3314" s="137"/>
      <c r="Y3314" s="137"/>
      <c r="Z3314" s="137"/>
      <c r="AA3314" s="137"/>
      <c r="AB3314" s="137"/>
    </row>
    <row r="3315" s="139" customFormat="1" spans="1:28">
      <c r="A3315" s="137"/>
      <c r="B3315" s="137"/>
      <c r="C3315" s="137"/>
      <c r="D3315" s="137"/>
      <c r="E3315" s="137"/>
      <c r="F3315" s="137"/>
      <c r="G3315" s="137"/>
      <c r="H3315" s="137"/>
      <c r="I3315" s="137"/>
      <c r="J3315" s="137"/>
      <c r="K3315" s="137"/>
      <c r="L3315" s="137"/>
      <c r="M3315" s="137"/>
      <c r="N3315" s="137"/>
      <c r="O3315" s="137"/>
      <c r="P3315" s="137"/>
      <c r="Q3315" s="137"/>
      <c r="R3315" s="137"/>
      <c r="S3315" s="137"/>
      <c r="T3315" s="137"/>
      <c r="U3315" s="137"/>
      <c r="V3315" s="137"/>
      <c r="W3315" s="137"/>
      <c r="X3315" s="137"/>
      <c r="Y3315" s="137"/>
      <c r="Z3315" s="137"/>
      <c r="AA3315" s="137"/>
      <c r="AB3315" s="137"/>
    </row>
    <row r="3316" s="139" customFormat="1" spans="1:28">
      <c r="A3316" s="137"/>
      <c r="B3316" s="137"/>
      <c r="C3316" s="137"/>
      <c r="D3316" s="137"/>
      <c r="E3316" s="137"/>
      <c r="F3316" s="137"/>
      <c r="G3316" s="137"/>
      <c r="H3316" s="137"/>
      <c r="I3316" s="137"/>
      <c r="J3316" s="137"/>
      <c r="K3316" s="137"/>
      <c r="L3316" s="137"/>
      <c r="M3316" s="137"/>
      <c r="N3316" s="137"/>
      <c r="O3316" s="137"/>
      <c r="P3316" s="137"/>
      <c r="Q3316" s="137"/>
      <c r="R3316" s="137"/>
      <c r="S3316" s="137"/>
      <c r="T3316" s="137"/>
      <c r="U3316" s="137"/>
      <c r="V3316" s="137"/>
      <c r="W3316" s="137"/>
      <c r="X3316" s="137"/>
      <c r="Y3316" s="137"/>
      <c r="Z3316" s="137"/>
      <c r="AA3316" s="137"/>
      <c r="AB3316" s="137"/>
    </row>
    <row r="3317" s="139" customFormat="1" spans="1:28">
      <c r="A3317" s="137"/>
      <c r="B3317" s="137"/>
      <c r="C3317" s="137"/>
      <c r="D3317" s="137"/>
      <c r="E3317" s="137"/>
      <c r="F3317" s="137"/>
      <c r="G3317" s="137"/>
      <c r="H3317" s="137"/>
      <c r="I3317" s="137"/>
      <c r="J3317" s="137"/>
      <c r="K3317" s="137"/>
      <c r="L3317" s="137"/>
      <c r="M3317" s="137"/>
      <c r="N3317" s="137"/>
      <c r="O3317" s="137"/>
      <c r="P3317" s="137"/>
      <c r="Q3317" s="137"/>
      <c r="R3317" s="137"/>
      <c r="S3317" s="137"/>
      <c r="T3317" s="137"/>
      <c r="U3317" s="137"/>
      <c r="V3317" s="137"/>
      <c r="W3317" s="137"/>
      <c r="X3317" s="137"/>
      <c r="Y3317" s="137"/>
      <c r="Z3317" s="137"/>
      <c r="AA3317" s="137"/>
      <c r="AB3317" s="137"/>
    </row>
    <row r="3318" s="139" customFormat="1" spans="1:28">
      <c r="A3318" s="137"/>
      <c r="B3318" s="137"/>
      <c r="C3318" s="137"/>
      <c r="D3318" s="137"/>
      <c r="E3318" s="137"/>
      <c r="F3318" s="137"/>
      <c r="G3318" s="137"/>
      <c r="H3318" s="137"/>
      <c r="I3318" s="137"/>
      <c r="J3318" s="137"/>
      <c r="K3318" s="137"/>
      <c r="L3318" s="137"/>
      <c r="M3318" s="137"/>
      <c r="N3318" s="137"/>
      <c r="O3318" s="137"/>
      <c r="P3318" s="137"/>
      <c r="Q3318" s="137"/>
      <c r="R3318" s="137"/>
      <c r="S3318" s="137"/>
      <c r="T3318" s="137"/>
      <c r="U3318" s="137"/>
      <c r="V3318" s="137"/>
      <c r="W3318" s="137"/>
      <c r="X3318" s="137"/>
      <c r="Y3318" s="137"/>
      <c r="Z3318" s="137"/>
      <c r="AA3318" s="137"/>
      <c r="AB3318" s="137"/>
    </row>
    <row r="3319" s="139" customFormat="1" spans="1:28">
      <c r="A3319" s="137"/>
      <c r="B3319" s="137"/>
      <c r="C3319" s="137"/>
      <c r="D3319" s="137"/>
      <c r="E3319" s="137"/>
      <c r="F3319" s="137"/>
      <c r="G3319" s="137"/>
      <c r="H3319" s="137"/>
      <c r="I3319" s="137"/>
      <c r="J3319" s="137"/>
      <c r="K3319" s="137"/>
      <c r="L3319" s="137"/>
      <c r="M3319" s="137"/>
      <c r="N3319" s="137"/>
      <c r="O3319" s="137"/>
      <c r="P3319" s="137"/>
      <c r="Q3319" s="137"/>
      <c r="R3319" s="137"/>
      <c r="S3319" s="137"/>
      <c r="T3319" s="137"/>
      <c r="U3319" s="137"/>
      <c r="V3319" s="137"/>
      <c r="W3319" s="137"/>
      <c r="X3319" s="137"/>
      <c r="Y3319" s="137"/>
      <c r="Z3319" s="137"/>
      <c r="AA3319" s="137"/>
      <c r="AB3319" s="137"/>
    </row>
    <row r="3320" s="139" customFormat="1" spans="1:28">
      <c r="A3320" s="137"/>
      <c r="B3320" s="137"/>
      <c r="C3320" s="137"/>
      <c r="D3320" s="137"/>
      <c r="E3320" s="137"/>
      <c r="F3320" s="137"/>
      <c r="G3320" s="137"/>
      <c r="H3320" s="137"/>
      <c r="I3320" s="137"/>
      <c r="J3320" s="137"/>
      <c r="K3320" s="137"/>
      <c r="L3320" s="137"/>
      <c r="M3320" s="137"/>
      <c r="N3320" s="137"/>
      <c r="O3320" s="137"/>
      <c r="P3320" s="137"/>
      <c r="Q3320" s="137"/>
      <c r="R3320" s="137"/>
      <c r="S3320" s="137"/>
      <c r="T3320" s="137"/>
      <c r="U3320" s="137"/>
      <c r="V3320" s="137"/>
      <c r="W3320" s="137"/>
      <c r="X3320" s="137"/>
      <c r="Y3320" s="137"/>
      <c r="Z3320" s="137"/>
      <c r="AA3320" s="137"/>
      <c r="AB3320" s="137"/>
    </row>
    <row r="3321" s="139" customFormat="1" spans="1:28">
      <c r="A3321" s="137"/>
      <c r="B3321" s="137"/>
      <c r="C3321" s="137"/>
      <c r="D3321" s="137"/>
      <c r="E3321" s="137"/>
      <c r="F3321" s="137"/>
      <c r="G3321" s="137"/>
      <c r="H3321" s="137"/>
      <c r="I3321" s="137"/>
      <c r="J3321" s="137"/>
      <c r="K3321" s="137"/>
      <c r="L3321" s="137"/>
      <c r="M3321" s="137"/>
      <c r="N3321" s="137"/>
      <c r="O3321" s="137"/>
      <c r="P3321" s="137"/>
      <c r="Q3321" s="137"/>
      <c r="R3321" s="137"/>
      <c r="S3321" s="137"/>
      <c r="T3321" s="137"/>
      <c r="U3321" s="137"/>
      <c r="V3321" s="137"/>
      <c r="W3321" s="137"/>
      <c r="X3321" s="137"/>
      <c r="Y3321" s="137"/>
      <c r="Z3321" s="137"/>
      <c r="AA3321" s="137"/>
      <c r="AB3321" s="137"/>
    </row>
    <row r="3322" s="139" customFormat="1" spans="1:28">
      <c r="A3322" s="137"/>
      <c r="B3322" s="137"/>
      <c r="C3322" s="137"/>
      <c r="D3322" s="137"/>
      <c r="E3322" s="137"/>
      <c r="F3322" s="137"/>
      <c r="G3322" s="137"/>
      <c r="H3322" s="137"/>
      <c r="I3322" s="137"/>
      <c r="J3322" s="137"/>
      <c r="K3322" s="137"/>
      <c r="L3322" s="137"/>
      <c r="M3322" s="137"/>
      <c r="N3322" s="137"/>
      <c r="O3322" s="137"/>
      <c r="P3322" s="137"/>
      <c r="Q3322" s="137"/>
      <c r="R3322" s="137"/>
      <c r="S3322" s="137"/>
      <c r="T3322" s="137"/>
      <c r="U3322" s="137"/>
      <c r="V3322" s="137"/>
      <c r="W3322" s="137"/>
      <c r="X3322" s="137"/>
      <c r="Y3322" s="137"/>
      <c r="Z3322" s="137"/>
      <c r="AA3322" s="137"/>
      <c r="AB3322" s="137"/>
    </row>
    <row r="3323" s="139" customFormat="1" spans="1:28">
      <c r="A3323" s="137"/>
      <c r="B3323" s="137"/>
      <c r="C3323" s="137"/>
      <c r="D3323" s="137"/>
      <c r="E3323" s="137"/>
      <c r="F3323" s="137"/>
      <c r="G3323" s="137"/>
      <c r="H3323" s="137"/>
      <c r="I3323" s="137"/>
      <c r="J3323" s="137"/>
      <c r="K3323" s="137"/>
      <c r="L3323" s="137"/>
      <c r="M3323" s="137"/>
      <c r="N3323" s="137"/>
      <c r="O3323" s="137"/>
      <c r="P3323" s="137"/>
      <c r="Q3323" s="137"/>
      <c r="R3323" s="137"/>
      <c r="S3323" s="137"/>
      <c r="T3323" s="137"/>
      <c r="U3323" s="137"/>
      <c r="V3323" s="137"/>
      <c r="W3323" s="137"/>
      <c r="X3323" s="137"/>
      <c r="Y3323" s="137"/>
      <c r="Z3323" s="137"/>
      <c r="AA3323" s="137"/>
      <c r="AB3323" s="137"/>
    </row>
    <row r="3324" s="139" customFormat="1" spans="1:28">
      <c r="A3324" s="137"/>
      <c r="B3324" s="137"/>
      <c r="C3324" s="137"/>
      <c r="D3324" s="137"/>
      <c r="E3324" s="137"/>
      <c r="F3324" s="137"/>
      <c r="G3324" s="137"/>
      <c r="H3324" s="137"/>
      <c r="I3324" s="137"/>
      <c r="J3324" s="137"/>
      <c r="K3324" s="137"/>
      <c r="L3324" s="137"/>
      <c r="M3324" s="137"/>
      <c r="N3324" s="137"/>
      <c r="O3324" s="137"/>
      <c r="P3324" s="137"/>
      <c r="Q3324" s="137"/>
      <c r="R3324" s="137"/>
      <c r="S3324" s="137"/>
      <c r="T3324" s="137"/>
      <c r="U3324" s="137"/>
      <c r="V3324" s="137"/>
      <c r="W3324" s="137"/>
      <c r="X3324" s="137"/>
      <c r="Y3324" s="137"/>
      <c r="Z3324" s="137"/>
      <c r="AA3324" s="137"/>
      <c r="AB3324" s="137"/>
    </row>
    <row r="3325" s="139" customFormat="1" spans="1:28">
      <c r="A3325" s="137"/>
      <c r="B3325" s="137"/>
      <c r="C3325" s="137"/>
      <c r="D3325" s="137"/>
      <c r="E3325" s="137"/>
      <c r="F3325" s="137"/>
      <c r="G3325" s="137"/>
      <c r="H3325" s="137"/>
      <c r="I3325" s="137"/>
      <c r="J3325" s="137"/>
      <c r="K3325" s="137"/>
      <c r="L3325" s="137"/>
      <c r="M3325" s="137"/>
      <c r="N3325" s="137"/>
      <c r="O3325" s="137"/>
      <c r="P3325" s="137"/>
      <c r="Q3325" s="137"/>
      <c r="R3325" s="137"/>
      <c r="S3325" s="137"/>
      <c r="T3325" s="137"/>
      <c r="U3325" s="137"/>
      <c r="V3325" s="137"/>
      <c r="W3325" s="137"/>
      <c r="X3325" s="137"/>
      <c r="Y3325" s="137"/>
      <c r="Z3325" s="137"/>
      <c r="AA3325" s="137"/>
      <c r="AB3325" s="137"/>
    </row>
    <row r="3326" s="139" customFormat="1" spans="1:28">
      <c r="A3326" s="137"/>
      <c r="B3326" s="137"/>
      <c r="C3326" s="137"/>
      <c r="D3326" s="137"/>
      <c r="E3326" s="137"/>
      <c r="F3326" s="137"/>
      <c r="G3326" s="137"/>
      <c r="H3326" s="137"/>
      <c r="I3326" s="137"/>
      <c r="J3326" s="137"/>
      <c r="K3326" s="137"/>
      <c r="L3326" s="137"/>
      <c r="M3326" s="137"/>
      <c r="N3326" s="137"/>
      <c r="O3326" s="137"/>
      <c r="P3326" s="137"/>
      <c r="Q3326" s="137"/>
      <c r="R3326" s="137"/>
      <c r="S3326" s="137"/>
      <c r="T3326" s="137"/>
      <c r="U3326" s="137"/>
      <c r="V3326" s="137"/>
      <c r="W3326" s="137"/>
      <c r="X3326" s="137"/>
      <c r="Y3326" s="137"/>
      <c r="Z3326" s="137"/>
      <c r="AA3326" s="137"/>
      <c r="AB3326" s="137"/>
    </row>
    <row r="3327" s="139" customFormat="1" spans="1:28">
      <c r="A3327" s="137"/>
      <c r="B3327" s="137"/>
      <c r="C3327" s="137"/>
      <c r="D3327" s="137"/>
      <c r="E3327" s="137"/>
      <c r="F3327" s="137"/>
      <c r="G3327" s="137"/>
      <c r="H3327" s="137"/>
      <c r="I3327" s="137"/>
      <c r="J3327" s="137"/>
      <c r="K3327" s="137"/>
      <c r="L3327" s="137"/>
      <c r="M3327" s="137"/>
      <c r="N3327" s="137"/>
      <c r="O3327" s="137"/>
      <c r="P3327" s="137"/>
      <c r="Q3327" s="137"/>
      <c r="R3327" s="137"/>
      <c r="S3327" s="137"/>
      <c r="T3327" s="137"/>
      <c r="U3327" s="137"/>
      <c r="V3327" s="137"/>
      <c r="W3327" s="137"/>
      <c r="X3327" s="137"/>
      <c r="Y3327" s="137"/>
      <c r="Z3327" s="137"/>
      <c r="AA3327" s="137"/>
      <c r="AB3327" s="137"/>
    </row>
    <row r="3328" s="139" customFormat="1" spans="1:28">
      <c r="A3328" s="137"/>
      <c r="B3328" s="137"/>
      <c r="C3328" s="137"/>
      <c r="D3328" s="137"/>
      <c r="E3328" s="137"/>
      <c r="F3328" s="137"/>
      <c r="G3328" s="137"/>
      <c r="H3328" s="137"/>
      <c r="I3328" s="137"/>
      <c r="J3328" s="137"/>
      <c r="K3328" s="137"/>
      <c r="L3328" s="137"/>
      <c r="M3328" s="137"/>
      <c r="N3328" s="137"/>
      <c r="O3328" s="137"/>
      <c r="P3328" s="137"/>
      <c r="Q3328" s="137"/>
      <c r="R3328" s="137"/>
      <c r="S3328" s="137"/>
      <c r="T3328" s="137"/>
      <c r="U3328" s="137"/>
      <c r="V3328" s="137"/>
      <c r="W3328" s="137"/>
      <c r="X3328" s="137"/>
      <c r="Y3328" s="137"/>
      <c r="Z3328" s="137"/>
      <c r="AA3328" s="137"/>
      <c r="AB3328" s="137"/>
    </row>
    <row r="3329" s="139" customFormat="1" spans="1:28">
      <c r="A3329" s="137"/>
      <c r="B3329" s="137"/>
      <c r="C3329" s="137"/>
      <c r="D3329" s="137"/>
      <c r="E3329" s="137"/>
      <c r="F3329" s="137"/>
      <c r="G3329" s="137"/>
      <c r="H3329" s="137"/>
      <c r="I3329" s="137"/>
      <c r="J3329" s="137"/>
      <c r="K3329" s="137"/>
      <c r="L3329" s="137"/>
      <c r="M3329" s="137"/>
      <c r="N3329" s="137"/>
      <c r="O3329" s="137"/>
      <c r="P3329" s="137"/>
      <c r="Q3329" s="137"/>
      <c r="R3329" s="137"/>
      <c r="S3329" s="137"/>
      <c r="T3329" s="137"/>
      <c r="U3329" s="137"/>
      <c r="V3329" s="137"/>
      <c r="W3329" s="137"/>
      <c r="X3329" s="137"/>
      <c r="Y3329" s="137"/>
      <c r="Z3329" s="137"/>
      <c r="AA3329" s="137"/>
      <c r="AB3329" s="137"/>
    </row>
    <row r="3330" s="139" customFormat="1" spans="1:28">
      <c r="A3330" s="137"/>
      <c r="B3330" s="137"/>
      <c r="C3330" s="137"/>
      <c r="D3330" s="137"/>
      <c r="E3330" s="137"/>
      <c r="F3330" s="137"/>
      <c r="G3330" s="137"/>
      <c r="H3330" s="137"/>
      <c r="I3330" s="137"/>
      <c r="J3330" s="137"/>
      <c r="K3330" s="137"/>
      <c r="L3330" s="137"/>
      <c r="M3330" s="137"/>
      <c r="N3330" s="137"/>
      <c r="O3330" s="137"/>
      <c r="P3330" s="137"/>
      <c r="Q3330" s="137"/>
      <c r="R3330" s="137"/>
      <c r="S3330" s="137"/>
      <c r="T3330" s="137"/>
      <c r="U3330" s="137"/>
      <c r="V3330" s="137"/>
      <c r="W3330" s="137"/>
      <c r="X3330" s="137"/>
      <c r="Y3330" s="137"/>
      <c r="Z3330" s="137"/>
      <c r="AA3330" s="137"/>
      <c r="AB3330" s="137"/>
    </row>
    <row r="3331" s="139" customFormat="1" spans="1:28">
      <c r="A3331" s="137"/>
      <c r="B3331" s="137"/>
      <c r="C3331" s="137"/>
      <c r="D3331" s="137"/>
      <c r="E3331" s="137"/>
      <c r="F3331" s="137"/>
      <c r="G3331" s="137"/>
      <c r="H3331" s="137"/>
      <c r="I3331" s="137"/>
      <c r="J3331" s="137"/>
      <c r="K3331" s="137"/>
      <c r="L3331" s="137"/>
      <c r="M3331" s="137"/>
      <c r="N3331" s="137"/>
      <c r="O3331" s="137"/>
      <c r="P3331" s="137"/>
      <c r="Q3331" s="137"/>
      <c r="R3331" s="137"/>
      <c r="S3331" s="137"/>
      <c r="T3331" s="137"/>
      <c r="U3331" s="137"/>
      <c r="V3331" s="137"/>
      <c r="W3331" s="137"/>
      <c r="X3331" s="137"/>
      <c r="Y3331" s="137"/>
      <c r="Z3331" s="137"/>
      <c r="AA3331" s="137"/>
      <c r="AB3331" s="137"/>
    </row>
    <row r="3332" s="139" customFormat="1" spans="1:28">
      <c r="A3332" s="137"/>
      <c r="B3332" s="137"/>
      <c r="C3332" s="137"/>
      <c r="D3332" s="137"/>
      <c r="E3332" s="137"/>
      <c r="F3332" s="137"/>
      <c r="G3332" s="137"/>
      <c r="H3332" s="137"/>
      <c r="I3332" s="137"/>
      <c r="J3332" s="137"/>
      <c r="K3332" s="137"/>
      <c r="L3332" s="137"/>
      <c r="M3332" s="137"/>
      <c r="N3332" s="137"/>
      <c r="O3332" s="137"/>
      <c r="P3332" s="137"/>
      <c r="Q3332" s="137"/>
      <c r="R3332" s="137"/>
      <c r="S3332" s="137"/>
      <c r="T3332" s="137"/>
      <c r="U3332" s="137"/>
      <c r="V3332" s="137"/>
      <c r="W3332" s="137"/>
      <c r="X3332" s="137"/>
      <c r="Y3332" s="137"/>
      <c r="Z3332" s="137"/>
      <c r="AA3332" s="137"/>
      <c r="AB3332" s="137"/>
    </row>
    <row r="3333" s="139" customFormat="1" spans="1:28">
      <c r="A3333" s="137"/>
      <c r="B3333" s="137"/>
      <c r="C3333" s="137"/>
      <c r="D3333" s="137"/>
      <c r="E3333" s="137"/>
      <c r="F3333" s="137"/>
      <c r="G3333" s="137"/>
      <c r="H3333" s="137"/>
      <c r="I3333" s="137"/>
      <c r="J3333" s="137"/>
      <c r="K3333" s="137"/>
      <c r="L3333" s="137"/>
      <c r="M3333" s="137"/>
      <c r="N3333" s="137"/>
      <c r="O3333" s="137"/>
      <c r="P3333" s="137"/>
      <c r="Q3333" s="137"/>
      <c r="R3333" s="137"/>
      <c r="S3333" s="137"/>
      <c r="T3333" s="137"/>
      <c r="U3333" s="137"/>
      <c r="V3333" s="137"/>
      <c r="W3333" s="137"/>
      <c r="X3333" s="137"/>
      <c r="Y3333" s="137"/>
      <c r="Z3333" s="137"/>
      <c r="AA3333" s="137"/>
      <c r="AB3333" s="137"/>
    </row>
    <row r="3334" s="139" customFormat="1" spans="1:28">
      <c r="A3334" s="137"/>
      <c r="B3334" s="137"/>
      <c r="C3334" s="137"/>
      <c r="D3334" s="137"/>
      <c r="E3334" s="137"/>
      <c r="F3334" s="137"/>
      <c r="G3334" s="137"/>
      <c r="H3334" s="137"/>
      <c r="I3334" s="137"/>
      <c r="J3334" s="137"/>
      <c r="K3334" s="137"/>
      <c r="L3334" s="137"/>
      <c r="M3334" s="137"/>
      <c r="N3334" s="137"/>
      <c r="O3334" s="137"/>
      <c r="P3334" s="137"/>
      <c r="Q3334" s="137"/>
      <c r="R3334" s="137"/>
      <c r="S3334" s="137"/>
      <c r="T3334" s="137"/>
      <c r="U3334" s="137"/>
      <c r="V3334" s="137"/>
      <c r="W3334" s="137"/>
      <c r="X3334" s="137"/>
      <c r="Y3334" s="137"/>
      <c r="Z3334" s="137"/>
      <c r="AA3334" s="137"/>
      <c r="AB3334" s="137"/>
    </row>
    <row r="3335" s="139" customFormat="1" spans="1:28">
      <c r="A3335" s="137"/>
      <c r="B3335" s="137"/>
      <c r="C3335" s="137"/>
      <c r="D3335" s="137"/>
      <c r="E3335" s="137"/>
      <c r="F3335" s="137"/>
      <c r="G3335" s="137"/>
      <c r="H3335" s="137"/>
      <c r="I3335" s="137"/>
      <c r="J3335" s="137"/>
      <c r="K3335" s="137"/>
      <c r="L3335" s="137"/>
      <c r="M3335" s="137"/>
      <c r="N3335" s="137"/>
      <c r="O3335" s="137"/>
      <c r="P3335" s="137"/>
      <c r="Q3335" s="137"/>
      <c r="R3335" s="137"/>
      <c r="S3335" s="137"/>
      <c r="T3335" s="137"/>
      <c r="U3335" s="137"/>
      <c r="V3335" s="137"/>
      <c r="W3335" s="137"/>
      <c r="X3335" s="137"/>
      <c r="Y3335" s="137"/>
      <c r="Z3335" s="137"/>
      <c r="AA3335" s="137"/>
      <c r="AB3335" s="137"/>
    </row>
    <row r="3336" s="139" customFormat="1" spans="1:28">
      <c r="A3336" s="137"/>
      <c r="B3336" s="137"/>
      <c r="C3336" s="137"/>
      <c r="D3336" s="137"/>
      <c r="E3336" s="137"/>
      <c r="F3336" s="137"/>
      <c r="G3336" s="137"/>
      <c r="H3336" s="137"/>
      <c r="I3336" s="137"/>
      <c r="J3336" s="137"/>
      <c r="K3336" s="137"/>
      <c r="L3336" s="137"/>
      <c r="M3336" s="137"/>
      <c r="N3336" s="137"/>
      <c r="O3336" s="137"/>
      <c r="P3336" s="137"/>
      <c r="Q3336" s="137"/>
      <c r="R3336" s="137"/>
      <c r="S3336" s="137"/>
      <c r="T3336" s="137"/>
      <c r="U3336" s="137"/>
      <c r="V3336" s="137"/>
      <c r="W3336" s="137"/>
      <c r="X3336" s="137"/>
      <c r="Y3336" s="137"/>
      <c r="Z3336" s="137"/>
      <c r="AA3336" s="137"/>
      <c r="AB3336" s="137"/>
    </row>
    <row r="3337" s="139" customFormat="1" spans="1:28">
      <c r="A3337" s="137"/>
      <c r="B3337" s="137"/>
      <c r="C3337" s="137"/>
      <c r="D3337" s="137"/>
      <c r="E3337" s="137"/>
      <c r="F3337" s="137"/>
      <c r="G3337" s="137"/>
      <c r="H3337" s="137"/>
      <c r="I3337" s="137"/>
      <c r="J3337" s="137"/>
      <c r="K3337" s="137"/>
      <c r="L3337" s="137"/>
      <c r="M3337" s="137"/>
      <c r="N3337" s="137"/>
      <c r="O3337" s="137"/>
      <c r="P3337" s="137"/>
      <c r="Q3337" s="137"/>
      <c r="R3337" s="137"/>
      <c r="S3337" s="137"/>
      <c r="T3337" s="137"/>
      <c r="U3337" s="137"/>
      <c r="V3337" s="137"/>
      <c r="W3337" s="137"/>
      <c r="X3337" s="137"/>
      <c r="Y3337" s="137"/>
      <c r="Z3337" s="137"/>
      <c r="AA3337" s="137"/>
      <c r="AB3337" s="137"/>
    </row>
    <row r="3338" s="139" customFormat="1" spans="1:28">
      <c r="A3338" s="137"/>
      <c r="B3338" s="137"/>
      <c r="C3338" s="137"/>
      <c r="D3338" s="137"/>
      <c r="E3338" s="137"/>
      <c r="F3338" s="137"/>
      <c r="G3338" s="137"/>
      <c r="H3338" s="137"/>
      <c r="I3338" s="137"/>
      <c r="J3338" s="137"/>
      <c r="K3338" s="137"/>
      <c r="L3338" s="137"/>
      <c r="M3338" s="137"/>
      <c r="N3338" s="137"/>
      <c r="O3338" s="137"/>
      <c r="P3338" s="137"/>
      <c r="Q3338" s="137"/>
      <c r="R3338" s="137"/>
      <c r="S3338" s="137"/>
      <c r="T3338" s="137"/>
      <c r="U3338" s="137"/>
      <c r="V3338" s="137"/>
      <c r="W3338" s="137"/>
      <c r="X3338" s="137"/>
      <c r="Y3338" s="137"/>
      <c r="Z3338" s="137"/>
      <c r="AA3338" s="137"/>
      <c r="AB3338" s="137"/>
    </row>
    <row r="3339" s="139" customFormat="1" spans="1:28">
      <c r="A3339" s="137"/>
      <c r="B3339" s="137"/>
      <c r="C3339" s="137"/>
      <c r="D3339" s="137"/>
      <c r="E3339" s="137"/>
      <c r="F3339" s="137"/>
      <c r="G3339" s="137"/>
      <c r="H3339" s="137"/>
      <c r="I3339" s="137"/>
      <c r="J3339" s="137"/>
      <c r="K3339" s="137"/>
      <c r="L3339" s="137"/>
      <c r="M3339" s="137"/>
      <c r="N3339" s="137"/>
      <c r="O3339" s="137"/>
      <c r="P3339" s="137"/>
      <c r="Q3339" s="137"/>
      <c r="R3339" s="137"/>
      <c r="S3339" s="137"/>
      <c r="T3339" s="137"/>
      <c r="U3339" s="137"/>
      <c r="V3339" s="137"/>
      <c r="W3339" s="137"/>
      <c r="X3339" s="137"/>
      <c r="Y3339" s="137"/>
      <c r="Z3339" s="137"/>
      <c r="AA3339" s="137"/>
      <c r="AB3339" s="137"/>
    </row>
    <row r="3340" s="139" customFormat="1" spans="1:28">
      <c r="A3340" s="137"/>
      <c r="B3340" s="137"/>
      <c r="C3340" s="137"/>
      <c r="D3340" s="137"/>
      <c r="E3340" s="137"/>
      <c r="F3340" s="137"/>
      <c r="G3340" s="137"/>
      <c r="H3340" s="137"/>
      <c r="I3340" s="137"/>
      <c r="J3340" s="137"/>
      <c r="K3340" s="137"/>
      <c r="L3340" s="137"/>
      <c r="M3340" s="137"/>
      <c r="N3340" s="137"/>
      <c r="O3340" s="137"/>
      <c r="P3340" s="137"/>
      <c r="Q3340" s="137"/>
      <c r="R3340" s="137"/>
      <c r="S3340" s="137"/>
      <c r="T3340" s="137"/>
      <c r="U3340" s="137"/>
      <c r="V3340" s="137"/>
      <c r="W3340" s="137"/>
      <c r="X3340" s="137"/>
      <c r="Y3340" s="137"/>
      <c r="Z3340" s="137"/>
      <c r="AA3340" s="137"/>
      <c r="AB3340" s="137"/>
    </row>
    <row r="3341" s="139" customFormat="1" spans="1:28">
      <c r="A3341" s="137"/>
      <c r="B3341" s="137"/>
      <c r="C3341" s="137"/>
      <c r="D3341" s="137"/>
      <c r="E3341" s="137"/>
      <c r="F3341" s="137"/>
      <c r="G3341" s="137"/>
      <c r="H3341" s="137"/>
      <c r="I3341" s="137"/>
      <c r="J3341" s="137"/>
      <c r="K3341" s="137"/>
      <c r="L3341" s="137"/>
      <c r="M3341" s="137"/>
      <c r="N3341" s="137"/>
      <c r="O3341" s="137"/>
      <c r="P3341" s="137"/>
      <c r="Q3341" s="137"/>
      <c r="R3341" s="137"/>
      <c r="S3341" s="137"/>
      <c r="T3341" s="137"/>
      <c r="U3341" s="137"/>
      <c r="V3341" s="137"/>
      <c r="W3341" s="137"/>
      <c r="X3341" s="137"/>
      <c r="Y3341" s="137"/>
      <c r="Z3341" s="137"/>
      <c r="AA3341" s="137"/>
      <c r="AB3341" s="137"/>
    </row>
    <row r="3342" s="139" customFormat="1" spans="1:28">
      <c r="A3342" s="137"/>
      <c r="B3342" s="137"/>
      <c r="C3342" s="137"/>
      <c r="D3342" s="137"/>
      <c r="E3342" s="137"/>
      <c r="F3342" s="137"/>
      <c r="G3342" s="137"/>
      <c r="H3342" s="137"/>
      <c r="I3342" s="137"/>
      <c r="J3342" s="137"/>
      <c r="K3342" s="137"/>
      <c r="L3342" s="137"/>
      <c r="M3342" s="137"/>
      <c r="N3342" s="137"/>
      <c r="O3342" s="137"/>
      <c r="P3342" s="137"/>
      <c r="Q3342" s="137"/>
      <c r="R3342" s="137"/>
      <c r="S3342" s="137"/>
      <c r="T3342" s="137"/>
      <c r="U3342" s="137"/>
      <c r="V3342" s="137"/>
      <c r="W3342" s="137"/>
      <c r="X3342" s="137"/>
      <c r="Y3342" s="137"/>
      <c r="Z3342" s="137"/>
      <c r="AA3342" s="137"/>
      <c r="AB3342" s="137"/>
    </row>
    <row r="3343" s="139" customFormat="1" spans="1:28">
      <c r="A3343" s="137"/>
      <c r="B3343" s="137"/>
      <c r="C3343" s="137"/>
      <c r="D3343" s="137"/>
      <c r="E3343" s="137"/>
      <c r="F3343" s="137"/>
      <c r="G3343" s="137"/>
      <c r="H3343" s="137"/>
      <c r="I3343" s="137"/>
      <c r="J3343" s="137"/>
      <c r="K3343" s="137"/>
      <c r="L3343" s="137"/>
      <c r="M3343" s="137"/>
      <c r="N3343" s="137"/>
      <c r="O3343" s="137"/>
      <c r="P3343" s="137"/>
      <c r="Q3343" s="137"/>
      <c r="R3343" s="137"/>
      <c r="S3343" s="137"/>
      <c r="T3343" s="137"/>
      <c r="U3343" s="137"/>
      <c r="V3343" s="137"/>
      <c r="W3343" s="137"/>
      <c r="X3343" s="137"/>
      <c r="Y3343" s="137"/>
      <c r="Z3343" s="137"/>
      <c r="AA3343" s="137"/>
      <c r="AB3343" s="137"/>
    </row>
    <row r="3344" s="139" customFormat="1" spans="1:28">
      <c r="A3344" s="137"/>
      <c r="B3344" s="137"/>
      <c r="C3344" s="137"/>
      <c r="D3344" s="137"/>
      <c r="E3344" s="137"/>
      <c r="F3344" s="137"/>
      <c r="G3344" s="137"/>
      <c r="H3344" s="137"/>
      <c r="I3344" s="137"/>
      <c r="J3344" s="137"/>
      <c r="K3344" s="137"/>
      <c r="L3344" s="137"/>
      <c r="M3344" s="137"/>
      <c r="N3344" s="137"/>
      <c r="O3344" s="137"/>
      <c r="P3344" s="137"/>
      <c r="Q3344" s="137"/>
      <c r="R3344" s="137"/>
      <c r="S3344" s="137"/>
      <c r="T3344" s="137"/>
      <c r="U3344" s="137"/>
      <c r="V3344" s="137"/>
      <c r="W3344" s="137"/>
      <c r="X3344" s="137"/>
      <c r="Y3344" s="137"/>
      <c r="Z3344" s="137"/>
      <c r="AA3344" s="137"/>
      <c r="AB3344" s="137"/>
    </row>
    <row r="3345" s="139" customFormat="1" spans="1:28">
      <c r="A3345" s="137"/>
      <c r="B3345" s="137"/>
      <c r="C3345" s="137"/>
      <c r="D3345" s="137"/>
      <c r="E3345" s="137"/>
      <c r="F3345" s="137"/>
      <c r="G3345" s="137"/>
      <c r="H3345" s="137"/>
      <c r="I3345" s="137"/>
      <c r="J3345" s="137"/>
      <c r="K3345" s="137"/>
      <c r="L3345" s="137"/>
      <c r="M3345" s="137"/>
      <c r="N3345" s="137"/>
      <c r="O3345" s="137"/>
      <c r="P3345" s="137"/>
      <c r="Q3345" s="137"/>
      <c r="R3345" s="137"/>
      <c r="S3345" s="137"/>
      <c r="T3345" s="137"/>
      <c r="U3345" s="137"/>
      <c r="V3345" s="137"/>
      <c r="W3345" s="137"/>
      <c r="X3345" s="137"/>
      <c r="Y3345" s="137"/>
      <c r="Z3345" s="137"/>
      <c r="AA3345" s="137"/>
      <c r="AB3345" s="137"/>
    </row>
    <row r="3346" s="139" customFormat="1" spans="1:28">
      <c r="A3346" s="137"/>
      <c r="B3346" s="137"/>
      <c r="C3346" s="137"/>
      <c r="D3346" s="137"/>
      <c r="E3346" s="137"/>
      <c r="F3346" s="137"/>
      <c r="G3346" s="137"/>
      <c r="H3346" s="137"/>
      <c r="I3346" s="137"/>
      <c r="J3346" s="137"/>
      <c r="K3346" s="137"/>
      <c r="L3346" s="137"/>
      <c r="M3346" s="137"/>
      <c r="N3346" s="137"/>
      <c r="O3346" s="137"/>
      <c r="P3346" s="137"/>
      <c r="Q3346" s="137"/>
      <c r="R3346" s="137"/>
      <c r="S3346" s="137"/>
      <c r="T3346" s="137"/>
      <c r="U3346" s="137"/>
      <c r="V3346" s="137"/>
      <c r="W3346" s="137"/>
      <c r="X3346" s="137"/>
      <c r="Y3346" s="137"/>
      <c r="Z3346" s="137"/>
      <c r="AA3346" s="137"/>
      <c r="AB3346" s="137"/>
    </row>
    <row r="3347" s="139" customFormat="1" spans="1:28">
      <c r="A3347" s="137"/>
      <c r="B3347" s="137"/>
      <c r="C3347" s="137"/>
      <c r="D3347" s="137"/>
      <c r="E3347" s="137"/>
      <c r="F3347" s="137"/>
      <c r="G3347" s="137"/>
      <c r="H3347" s="137"/>
      <c r="I3347" s="137"/>
      <c r="J3347" s="137"/>
      <c r="K3347" s="137"/>
      <c r="L3347" s="137"/>
      <c r="M3347" s="137"/>
      <c r="N3347" s="137"/>
      <c r="O3347" s="137"/>
      <c r="P3347" s="137"/>
      <c r="Q3347" s="137"/>
      <c r="R3347" s="137"/>
      <c r="S3347" s="137"/>
      <c r="T3347" s="137"/>
      <c r="U3347" s="137"/>
      <c r="V3347" s="137"/>
      <c r="W3347" s="137"/>
      <c r="X3347" s="137"/>
      <c r="Y3347" s="137"/>
      <c r="Z3347" s="137"/>
      <c r="AA3347" s="137"/>
      <c r="AB3347" s="137"/>
    </row>
    <row r="3348" s="139" customFormat="1" spans="1:28">
      <c r="A3348" s="137"/>
      <c r="B3348" s="137"/>
      <c r="C3348" s="137"/>
      <c r="D3348" s="137"/>
      <c r="E3348" s="137"/>
      <c r="F3348" s="137"/>
      <c r="G3348" s="137"/>
      <c r="H3348" s="137"/>
      <c r="I3348" s="137"/>
      <c r="J3348" s="137"/>
      <c r="K3348" s="137"/>
      <c r="L3348" s="137"/>
      <c r="M3348" s="137"/>
      <c r="N3348" s="137"/>
      <c r="O3348" s="137"/>
      <c r="P3348" s="137"/>
      <c r="Q3348" s="137"/>
      <c r="R3348" s="137"/>
      <c r="S3348" s="137"/>
      <c r="T3348" s="137"/>
      <c r="U3348" s="137"/>
      <c r="V3348" s="137"/>
      <c r="W3348" s="137"/>
      <c r="X3348" s="137"/>
      <c r="Y3348" s="137"/>
      <c r="Z3348" s="137"/>
      <c r="AA3348" s="137"/>
      <c r="AB3348" s="137"/>
    </row>
    <row r="3349" s="139" customFormat="1" spans="1:28">
      <c r="A3349" s="137"/>
      <c r="B3349" s="137"/>
      <c r="C3349" s="137"/>
      <c r="D3349" s="137"/>
      <c r="E3349" s="137"/>
      <c r="F3349" s="137"/>
      <c r="G3349" s="137"/>
      <c r="H3349" s="137"/>
      <c r="I3349" s="137"/>
      <c r="J3349" s="137"/>
      <c r="K3349" s="137"/>
      <c r="L3349" s="137"/>
      <c r="M3349" s="137"/>
      <c r="N3349" s="137"/>
      <c r="O3349" s="137"/>
      <c r="P3349" s="137"/>
      <c r="Q3349" s="137"/>
      <c r="R3349" s="137"/>
      <c r="S3349" s="137"/>
      <c r="T3349" s="137"/>
      <c r="U3349" s="137"/>
      <c r="V3349" s="137"/>
      <c r="W3349" s="137"/>
      <c r="X3349" s="137"/>
      <c r="Y3349" s="137"/>
      <c r="Z3349" s="137"/>
      <c r="AA3349" s="137"/>
      <c r="AB3349" s="137"/>
    </row>
    <row r="3350" s="139" customFormat="1" spans="1:28">
      <c r="A3350" s="137"/>
      <c r="B3350" s="137"/>
      <c r="C3350" s="137"/>
      <c r="D3350" s="137"/>
      <c r="E3350" s="137"/>
      <c r="F3350" s="137"/>
      <c r="G3350" s="137"/>
      <c r="H3350" s="137"/>
      <c r="I3350" s="137"/>
      <c r="J3350" s="137"/>
      <c r="K3350" s="137"/>
      <c r="L3350" s="137"/>
      <c r="M3350" s="137"/>
      <c r="N3350" s="137"/>
      <c r="O3350" s="137"/>
      <c r="P3350" s="137"/>
      <c r="Q3350" s="137"/>
      <c r="R3350" s="137"/>
      <c r="S3350" s="137"/>
      <c r="T3350" s="137"/>
      <c r="U3350" s="137"/>
      <c r="V3350" s="137"/>
      <c r="W3350" s="137"/>
      <c r="X3350" s="137"/>
      <c r="Y3350" s="137"/>
      <c r="Z3350" s="137"/>
      <c r="AA3350" s="137"/>
      <c r="AB3350" s="137"/>
    </row>
    <row r="3351" s="139" customFormat="1" spans="1:28">
      <c r="A3351" s="137"/>
      <c r="B3351" s="137"/>
      <c r="C3351" s="137"/>
      <c r="D3351" s="137"/>
      <c r="E3351" s="137"/>
      <c r="F3351" s="137"/>
      <c r="G3351" s="137"/>
      <c r="H3351" s="137"/>
      <c r="I3351" s="137"/>
      <c r="J3351" s="137"/>
      <c r="K3351" s="137"/>
      <c r="L3351" s="137"/>
      <c r="M3351" s="137"/>
      <c r="N3351" s="137"/>
      <c r="O3351" s="137"/>
      <c r="P3351" s="137"/>
      <c r="Q3351" s="137"/>
      <c r="R3351" s="137"/>
      <c r="S3351" s="137"/>
      <c r="T3351" s="137"/>
      <c r="U3351" s="137"/>
      <c r="V3351" s="137"/>
      <c r="W3351" s="137"/>
      <c r="X3351" s="137"/>
      <c r="Y3351" s="137"/>
      <c r="Z3351" s="137"/>
      <c r="AA3351" s="137"/>
      <c r="AB3351" s="137"/>
    </row>
    <row r="3352" s="139" customFormat="1" spans="1:28">
      <c r="A3352" s="137"/>
      <c r="B3352" s="137"/>
      <c r="C3352" s="137"/>
      <c r="D3352" s="137"/>
      <c r="E3352" s="137"/>
      <c r="F3352" s="137"/>
      <c r="G3352" s="137"/>
      <c r="H3352" s="137"/>
      <c r="I3352" s="137"/>
      <c r="J3352" s="137"/>
      <c r="K3352" s="137"/>
      <c r="L3352" s="137"/>
      <c r="M3352" s="137"/>
      <c r="N3352" s="137"/>
      <c r="O3352" s="137"/>
      <c r="P3352" s="137"/>
      <c r="Q3352" s="137"/>
      <c r="R3352" s="137"/>
      <c r="S3352" s="137"/>
      <c r="T3352" s="137"/>
      <c r="U3352" s="137"/>
      <c r="V3352" s="137"/>
      <c r="W3352" s="137"/>
      <c r="X3352" s="137"/>
      <c r="Y3352" s="137"/>
      <c r="Z3352" s="137"/>
      <c r="AA3352" s="137"/>
      <c r="AB3352" s="137"/>
    </row>
    <row r="3353" s="139" customFormat="1" spans="1:28">
      <c r="A3353" s="137"/>
      <c r="B3353" s="137"/>
      <c r="C3353" s="137"/>
      <c r="D3353" s="137"/>
      <c r="E3353" s="137"/>
      <c r="F3353" s="137"/>
      <c r="G3353" s="137"/>
      <c r="H3353" s="137"/>
      <c r="I3353" s="137"/>
      <c r="J3353" s="137"/>
      <c r="K3353" s="137"/>
      <c r="L3353" s="137"/>
      <c r="M3353" s="137"/>
      <c r="N3353" s="137"/>
      <c r="O3353" s="137"/>
      <c r="P3353" s="137"/>
      <c r="Q3353" s="137"/>
      <c r="R3353" s="137"/>
      <c r="S3353" s="137"/>
      <c r="T3353" s="137"/>
      <c r="U3353" s="137"/>
      <c r="V3353" s="137"/>
      <c r="W3353" s="137"/>
      <c r="X3353" s="137"/>
      <c r="Y3353" s="137"/>
      <c r="Z3353" s="137"/>
      <c r="AA3353" s="137"/>
      <c r="AB3353" s="137"/>
    </row>
    <row r="3354" s="139" customFormat="1" spans="1:28">
      <c r="A3354" s="137"/>
      <c r="B3354" s="137"/>
      <c r="C3354" s="137"/>
      <c r="D3354" s="137"/>
      <c r="E3354" s="137"/>
      <c r="F3354" s="137"/>
      <c r="G3354" s="137"/>
      <c r="H3354" s="137"/>
      <c r="I3354" s="137"/>
      <c r="J3354" s="137"/>
      <c r="K3354" s="137"/>
      <c r="L3354" s="137"/>
      <c r="M3354" s="137"/>
      <c r="N3354" s="137"/>
      <c r="O3354" s="137"/>
      <c r="P3354" s="137"/>
      <c r="Q3354" s="137"/>
      <c r="R3354" s="137"/>
      <c r="S3354" s="137"/>
      <c r="T3354" s="137"/>
      <c r="U3354" s="137"/>
      <c r="V3354" s="137"/>
      <c r="W3354" s="137"/>
      <c r="X3354" s="137"/>
      <c r="Y3354" s="137"/>
      <c r="Z3354" s="137"/>
      <c r="AA3354" s="137"/>
      <c r="AB3354" s="137"/>
    </row>
    <row r="3355" s="139" customFormat="1" spans="1:28">
      <c r="A3355" s="137"/>
      <c r="B3355" s="137"/>
      <c r="C3355" s="137"/>
      <c r="D3355" s="137"/>
      <c r="E3355" s="137"/>
      <c r="F3355" s="137"/>
      <c r="G3355" s="137"/>
      <c r="H3355" s="137"/>
      <c r="I3355" s="137"/>
      <c r="J3355" s="137"/>
      <c r="K3355" s="137"/>
      <c r="L3355" s="137"/>
      <c r="M3355" s="137"/>
      <c r="N3355" s="137"/>
      <c r="O3355" s="137"/>
      <c r="P3355" s="137"/>
      <c r="Q3355" s="137"/>
      <c r="R3355" s="137"/>
      <c r="S3355" s="137"/>
      <c r="T3355" s="137"/>
      <c r="U3355" s="137"/>
      <c r="V3355" s="137"/>
      <c r="W3355" s="137"/>
      <c r="X3355" s="137"/>
      <c r="Y3355" s="137"/>
      <c r="Z3355" s="137"/>
      <c r="AA3355" s="137"/>
      <c r="AB3355" s="137"/>
    </row>
    <row r="3356" s="139" customFormat="1" spans="1:28">
      <c r="A3356" s="137"/>
      <c r="B3356" s="137"/>
      <c r="C3356" s="137"/>
      <c r="D3356" s="137"/>
      <c r="E3356" s="137"/>
      <c r="F3356" s="137"/>
      <c r="G3356" s="137"/>
      <c r="H3356" s="137"/>
      <c r="I3356" s="137"/>
      <c r="J3356" s="137"/>
      <c r="K3356" s="137"/>
      <c r="L3356" s="137"/>
      <c r="M3356" s="137"/>
      <c r="N3356" s="137"/>
      <c r="O3356" s="137"/>
      <c r="P3356" s="137"/>
      <c r="Q3356" s="137"/>
      <c r="R3356" s="137"/>
      <c r="S3356" s="137"/>
      <c r="T3356" s="137"/>
      <c r="U3356" s="137"/>
      <c r="V3356" s="137"/>
      <c r="W3356" s="137"/>
      <c r="X3356" s="137"/>
      <c r="Y3356" s="137"/>
      <c r="Z3356" s="137"/>
      <c r="AA3356" s="137"/>
      <c r="AB3356" s="137"/>
    </row>
    <row r="3357" s="139" customFormat="1" spans="1:28">
      <c r="A3357" s="137"/>
      <c r="B3357" s="137"/>
      <c r="C3357" s="137"/>
      <c r="D3357" s="137"/>
      <c r="E3357" s="137"/>
      <c r="F3357" s="137"/>
      <c r="G3357" s="137"/>
      <c r="H3357" s="137"/>
      <c r="I3357" s="137"/>
      <c r="J3357" s="137"/>
      <c r="K3357" s="137"/>
      <c r="L3357" s="137"/>
      <c r="M3357" s="137"/>
      <c r="N3357" s="137"/>
      <c r="O3357" s="137"/>
      <c r="P3357" s="137"/>
      <c r="Q3357" s="137"/>
      <c r="R3357" s="137"/>
      <c r="S3357" s="137"/>
      <c r="T3357" s="137"/>
      <c r="U3357" s="137"/>
      <c r="V3357" s="137"/>
      <c r="W3357" s="137"/>
      <c r="X3357" s="137"/>
      <c r="Y3357" s="137"/>
      <c r="Z3357" s="137"/>
      <c r="AA3357" s="137"/>
      <c r="AB3357" s="137"/>
    </row>
    <row r="3358" s="139" customFormat="1" spans="1:28">
      <c r="A3358" s="137"/>
      <c r="B3358" s="137"/>
      <c r="C3358" s="137"/>
      <c r="D3358" s="137"/>
      <c r="E3358" s="137"/>
      <c r="F3358" s="137"/>
      <c r="G3358" s="137"/>
      <c r="H3358" s="137"/>
      <c r="I3358" s="137"/>
      <c r="J3358" s="137"/>
      <c r="K3358" s="137"/>
      <c r="L3358" s="137"/>
      <c r="M3358" s="137"/>
      <c r="N3358" s="137"/>
      <c r="O3358" s="137"/>
      <c r="P3358" s="137"/>
      <c r="Q3358" s="137"/>
      <c r="R3358" s="137"/>
      <c r="S3358" s="137"/>
      <c r="T3358" s="137"/>
      <c r="U3358" s="137"/>
      <c r="V3358" s="137"/>
      <c r="W3358" s="137"/>
      <c r="X3358" s="137"/>
      <c r="Y3358" s="137"/>
      <c r="Z3358" s="137"/>
      <c r="AA3358" s="137"/>
      <c r="AB3358" s="137"/>
    </row>
    <row r="3359" s="139" customFormat="1" spans="1:28">
      <c r="A3359" s="137"/>
      <c r="B3359" s="137"/>
      <c r="C3359" s="137"/>
      <c r="D3359" s="137"/>
      <c r="E3359" s="137"/>
      <c r="F3359" s="137"/>
      <c r="G3359" s="137"/>
      <c r="H3359" s="137"/>
      <c r="I3359" s="137"/>
      <c r="J3359" s="137"/>
      <c r="K3359" s="137"/>
      <c r="L3359" s="137"/>
      <c r="M3359" s="137"/>
      <c r="N3359" s="137"/>
      <c r="O3359" s="137"/>
      <c r="P3359" s="137"/>
      <c r="Q3359" s="137"/>
      <c r="R3359" s="137"/>
      <c r="S3359" s="137"/>
      <c r="T3359" s="137"/>
      <c r="U3359" s="137"/>
      <c r="V3359" s="137"/>
      <c r="W3359" s="137"/>
      <c r="X3359" s="137"/>
      <c r="Y3359" s="137"/>
      <c r="Z3359" s="137"/>
      <c r="AA3359" s="137"/>
      <c r="AB3359" s="137"/>
    </row>
    <row r="3360" s="139" customFormat="1" spans="1:28">
      <c r="A3360" s="137"/>
      <c r="B3360" s="137"/>
      <c r="C3360" s="137"/>
      <c r="D3360" s="137"/>
      <c r="E3360" s="137"/>
      <c r="F3360" s="137"/>
      <c r="G3360" s="137"/>
      <c r="H3360" s="137"/>
      <c r="I3360" s="137"/>
      <c r="J3360" s="137"/>
      <c r="K3360" s="137"/>
      <c r="L3360" s="137"/>
      <c r="M3360" s="137"/>
      <c r="N3360" s="137"/>
      <c r="O3360" s="137"/>
      <c r="P3360" s="137"/>
      <c r="Q3360" s="137"/>
      <c r="R3360" s="137"/>
      <c r="S3360" s="137"/>
      <c r="T3360" s="137"/>
      <c r="U3360" s="137"/>
      <c r="V3360" s="137"/>
      <c r="W3360" s="137"/>
      <c r="X3360" s="137"/>
      <c r="Y3360" s="137"/>
      <c r="Z3360" s="137"/>
      <c r="AA3360" s="137"/>
      <c r="AB3360" s="137"/>
    </row>
    <row r="3361" s="139" customFormat="1" spans="1:28">
      <c r="A3361" s="137"/>
      <c r="B3361" s="137"/>
      <c r="C3361" s="137"/>
      <c r="D3361" s="137"/>
      <c r="E3361" s="137"/>
      <c r="F3361" s="137"/>
      <c r="G3361" s="137"/>
      <c r="H3361" s="137"/>
      <c r="I3361" s="137"/>
      <c r="J3361" s="137"/>
      <c r="K3361" s="137"/>
      <c r="L3361" s="137"/>
      <c r="M3361" s="137"/>
      <c r="N3361" s="137"/>
      <c r="O3361" s="137"/>
      <c r="P3361" s="137"/>
      <c r="Q3361" s="137"/>
      <c r="R3361" s="137"/>
      <c r="S3361" s="137"/>
      <c r="T3361" s="137"/>
      <c r="U3361" s="137"/>
      <c r="V3361" s="137"/>
      <c r="W3361" s="137"/>
      <c r="X3361" s="137"/>
      <c r="Y3361" s="137"/>
      <c r="Z3361" s="137"/>
      <c r="AA3361" s="137"/>
      <c r="AB3361" s="137"/>
    </row>
    <row r="3362" s="139" customFormat="1" spans="1:28">
      <c r="A3362" s="137"/>
      <c r="B3362" s="137"/>
      <c r="C3362" s="137"/>
      <c r="D3362" s="137"/>
      <c r="E3362" s="137"/>
      <c r="F3362" s="137"/>
      <c r="G3362" s="137"/>
      <c r="H3362" s="137"/>
      <c r="I3362" s="137"/>
      <c r="J3362" s="137"/>
      <c r="K3362" s="137"/>
      <c r="L3362" s="137"/>
      <c r="M3362" s="137"/>
      <c r="N3362" s="137"/>
      <c r="O3362" s="137"/>
      <c r="P3362" s="137"/>
      <c r="Q3362" s="137"/>
      <c r="R3362" s="137"/>
      <c r="S3362" s="137"/>
      <c r="T3362" s="137"/>
      <c r="U3362" s="137"/>
      <c r="V3362" s="137"/>
      <c r="W3362" s="137"/>
      <c r="X3362" s="137"/>
      <c r="Y3362" s="137"/>
      <c r="Z3362" s="137"/>
      <c r="AA3362" s="137"/>
      <c r="AB3362" s="137"/>
    </row>
    <row r="3363" s="139" customFormat="1" spans="1:28">
      <c r="A3363" s="137"/>
      <c r="B3363" s="137"/>
      <c r="C3363" s="137"/>
      <c r="D3363" s="137"/>
      <c r="E3363" s="137"/>
      <c r="F3363" s="137"/>
      <c r="G3363" s="137"/>
      <c r="H3363" s="137"/>
      <c r="I3363" s="137"/>
      <c r="J3363" s="137"/>
      <c r="K3363" s="137"/>
      <c r="L3363" s="137"/>
      <c r="M3363" s="137"/>
      <c r="N3363" s="137"/>
      <c r="O3363" s="137"/>
      <c r="P3363" s="137"/>
      <c r="Q3363" s="137"/>
      <c r="R3363" s="137"/>
      <c r="S3363" s="137"/>
      <c r="T3363" s="137"/>
      <c r="U3363" s="137"/>
      <c r="V3363" s="137"/>
      <c r="W3363" s="137"/>
      <c r="X3363" s="137"/>
      <c r="Y3363" s="137"/>
      <c r="Z3363" s="137"/>
      <c r="AA3363" s="137"/>
      <c r="AB3363" s="137"/>
    </row>
    <row r="3364" s="139" customFormat="1" spans="1:28">
      <c r="A3364" s="137"/>
      <c r="B3364" s="137"/>
      <c r="C3364" s="137"/>
      <c r="D3364" s="137"/>
      <c r="E3364" s="137"/>
      <c r="F3364" s="137"/>
      <c r="G3364" s="137"/>
      <c r="H3364" s="137"/>
      <c r="I3364" s="137"/>
      <c r="J3364" s="137"/>
      <c r="K3364" s="137"/>
      <c r="L3364" s="137"/>
      <c r="M3364" s="137"/>
      <c r="N3364" s="137"/>
      <c r="O3364" s="137"/>
      <c r="P3364" s="137"/>
      <c r="Q3364" s="137"/>
      <c r="R3364" s="137"/>
      <c r="S3364" s="137"/>
      <c r="T3364" s="137"/>
      <c r="U3364" s="137"/>
      <c r="V3364" s="137"/>
      <c r="W3364" s="137"/>
      <c r="X3364" s="137"/>
      <c r="Y3364" s="137"/>
      <c r="Z3364" s="137"/>
      <c r="AA3364" s="137"/>
      <c r="AB3364" s="137"/>
    </row>
    <row r="3365" s="139" customFormat="1" spans="1:28">
      <c r="A3365" s="137"/>
      <c r="B3365" s="137"/>
      <c r="C3365" s="137"/>
      <c r="D3365" s="137"/>
      <c r="E3365" s="137"/>
      <c r="F3365" s="137"/>
      <c r="G3365" s="137"/>
      <c r="H3365" s="137"/>
      <c r="I3365" s="137"/>
      <c r="J3365" s="137"/>
      <c r="K3365" s="137"/>
      <c r="L3365" s="137"/>
      <c r="M3365" s="137"/>
      <c r="N3365" s="137"/>
      <c r="O3365" s="137"/>
      <c r="P3365" s="137"/>
      <c r="Q3365" s="137"/>
      <c r="R3365" s="137"/>
      <c r="S3365" s="137"/>
      <c r="T3365" s="137"/>
      <c r="U3365" s="137"/>
      <c r="V3365" s="137"/>
      <c r="W3365" s="137"/>
      <c r="X3365" s="137"/>
      <c r="Y3365" s="137"/>
      <c r="Z3365" s="137"/>
      <c r="AA3365" s="137"/>
      <c r="AB3365" s="137"/>
    </row>
    <row r="3366" s="139" customFormat="1" spans="1:28">
      <c r="A3366" s="137"/>
      <c r="B3366" s="137"/>
      <c r="C3366" s="137"/>
      <c r="D3366" s="137"/>
      <c r="E3366" s="137"/>
      <c r="F3366" s="137"/>
      <c r="G3366" s="137"/>
      <c r="H3366" s="137"/>
      <c r="I3366" s="137"/>
      <c r="J3366" s="137"/>
      <c r="K3366" s="137"/>
      <c r="L3366" s="137"/>
      <c r="M3366" s="137"/>
      <c r="N3366" s="137"/>
      <c r="O3366" s="137"/>
      <c r="P3366" s="137"/>
      <c r="Q3366" s="137"/>
      <c r="R3366" s="137"/>
      <c r="S3366" s="137"/>
      <c r="T3366" s="137"/>
      <c r="U3366" s="137"/>
      <c r="V3366" s="137"/>
      <c r="W3366" s="137"/>
      <c r="X3366" s="137"/>
      <c r="Y3366" s="137"/>
      <c r="Z3366" s="137"/>
      <c r="AA3366" s="137"/>
      <c r="AB3366" s="137"/>
    </row>
    <row r="3367" s="139" customFormat="1" spans="1:28">
      <c r="A3367" s="137"/>
      <c r="B3367" s="137"/>
      <c r="C3367" s="137"/>
      <c r="D3367" s="137"/>
      <c r="E3367" s="137"/>
      <c r="F3367" s="137"/>
      <c r="G3367" s="137"/>
      <c r="H3367" s="137"/>
      <c r="I3367" s="137"/>
      <c r="J3367" s="137"/>
      <c r="K3367" s="137"/>
      <c r="L3367" s="137"/>
      <c r="M3367" s="137"/>
      <c r="N3367" s="137"/>
      <c r="O3367" s="137"/>
      <c r="P3367" s="137"/>
      <c r="Q3367" s="137"/>
      <c r="R3367" s="137"/>
      <c r="S3367" s="137"/>
      <c r="T3367" s="137"/>
      <c r="U3367" s="137"/>
      <c r="V3367" s="137"/>
      <c r="W3367" s="137"/>
      <c r="X3367" s="137"/>
      <c r="Y3367" s="137"/>
      <c r="Z3367" s="137"/>
      <c r="AA3367" s="137"/>
      <c r="AB3367" s="137"/>
    </row>
    <row r="3368" s="139" customFormat="1" spans="1:28">
      <c r="A3368" s="137"/>
      <c r="B3368" s="137"/>
      <c r="C3368" s="137"/>
      <c r="D3368" s="137"/>
      <c r="E3368" s="137"/>
      <c r="F3368" s="137"/>
      <c r="G3368" s="137"/>
      <c r="H3368" s="137"/>
      <c r="I3368" s="137"/>
      <c r="J3368" s="137"/>
      <c r="K3368" s="137"/>
      <c r="L3368" s="137"/>
      <c r="M3368" s="137"/>
      <c r="N3368" s="137"/>
      <c r="O3368" s="137"/>
      <c r="P3368" s="137"/>
      <c r="Q3368" s="137"/>
      <c r="R3368" s="137"/>
      <c r="S3368" s="137"/>
      <c r="T3368" s="137"/>
      <c r="U3368" s="137"/>
      <c r="V3368" s="137"/>
      <c r="W3368" s="137"/>
      <c r="X3368" s="137"/>
      <c r="Y3368" s="137"/>
      <c r="Z3368" s="137"/>
      <c r="AA3368" s="137"/>
      <c r="AB3368" s="137"/>
    </row>
    <row r="3369" s="139" customFormat="1" spans="1:28">
      <c r="A3369" s="137"/>
      <c r="B3369" s="137"/>
      <c r="C3369" s="137"/>
      <c r="D3369" s="137"/>
      <c r="E3369" s="137"/>
      <c r="F3369" s="137"/>
      <c r="G3369" s="137"/>
      <c r="H3369" s="137"/>
      <c r="I3369" s="137"/>
      <c r="J3369" s="137"/>
      <c r="K3369" s="137"/>
      <c r="L3369" s="137"/>
      <c r="M3369" s="137"/>
      <c r="N3369" s="137"/>
      <c r="O3369" s="137"/>
      <c r="P3369" s="137"/>
      <c r="Q3369" s="137"/>
      <c r="R3369" s="137"/>
      <c r="S3369" s="137"/>
      <c r="T3369" s="137"/>
      <c r="U3369" s="137"/>
      <c r="V3369" s="137"/>
      <c r="W3369" s="137"/>
      <c r="X3369" s="137"/>
      <c r="Y3369" s="137"/>
      <c r="Z3369" s="137"/>
      <c r="AA3369" s="137"/>
      <c r="AB3369" s="137"/>
    </row>
    <row r="3370" s="139" customFormat="1" spans="1:28">
      <c r="A3370" s="137"/>
      <c r="B3370" s="137"/>
      <c r="C3370" s="137"/>
      <c r="D3370" s="137"/>
      <c r="E3370" s="137"/>
      <c r="F3370" s="137"/>
      <c r="G3370" s="137"/>
      <c r="H3370" s="137"/>
      <c r="I3370" s="137"/>
      <c r="J3370" s="137"/>
      <c r="K3370" s="137"/>
      <c r="L3370" s="137"/>
      <c r="M3370" s="137"/>
      <c r="N3370" s="137"/>
      <c r="O3370" s="137"/>
      <c r="P3370" s="137"/>
      <c r="Q3370" s="137"/>
      <c r="R3370" s="137"/>
      <c r="S3370" s="137"/>
      <c r="T3370" s="137"/>
      <c r="U3370" s="137"/>
      <c r="V3370" s="137"/>
      <c r="W3370" s="137"/>
      <c r="X3370" s="137"/>
      <c r="Y3370" s="137"/>
      <c r="Z3370" s="137"/>
      <c r="AA3370" s="137"/>
      <c r="AB3370" s="137"/>
    </row>
    <row r="3371" s="139" customFormat="1" spans="1:28">
      <c r="A3371" s="137"/>
      <c r="B3371" s="137"/>
      <c r="C3371" s="137"/>
      <c r="D3371" s="137"/>
      <c r="E3371" s="137"/>
      <c r="F3371" s="137"/>
      <c r="G3371" s="137"/>
      <c r="H3371" s="137"/>
      <c r="I3371" s="137"/>
      <c r="J3371" s="137"/>
      <c r="K3371" s="137"/>
      <c r="L3371" s="137"/>
      <c r="M3371" s="137"/>
      <c r="N3371" s="137"/>
      <c r="O3371" s="137"/>
      <c r="P3371" s="137"/>
      <c r="Q3371" s="137"/>
      <c r="R3371" s="137"/>
      <c r="S3371" s="137"/>
      <c r="T3371" s="137"/>
      <c r="U3371" s="137"/>
      <c r="V3371" s="137"/>
      <c r="W3371" s="137"/>
      <c r="X3371" s="137"/>
      <c r="Y3371" s="137"/>
      <c r="Z3371" s="137"/>
      <c r="AA3371" s="137"/>
      <c r="AB3371" s="137"/>
    </row>
    <row r="3372" s="139" customFormat="1" spans="1:28">
      <c r="A3372" s="137"/>
      <c r="B3372" s="137"/>
      <c r="C3372" s="137"/>
      <c r="D3372" s="137"/>
      <c r="E3372" s="137"/>
      <c r="F3372" s="137"/>
      <c r="G3372" s="137"/>
      <c r="H3372" s="137"/>
      <c r="I3372" s="137"/>
      <c r="J3372" s="137"/>
      <c r="K3372" s="137"/>
      <c r="L3372" s="137"/>
      <c r="M3372" s="137"/>
      <c r="N3372" s="137"/>
      <c r="O3372" s="137"/>
      <c r="P3372" s="137"/>
      <c r="Q3372" s="137"/>
      <c r="R3372" s="137"/>
      <c r="S3372" s="137"/>
      <c r="T3372" s="137"/>
      <c r="U3372" s="137"/>
      <c r="V3372" s="137"/>
      <c r="W3372" s="137"/>
      <c r="X3372" s="137"/>
      <c r="Y3372" s="137"/>
      <c r="Z3372" s="137"/>
      <c r="AA3372" s="137"/>
      <c r="AB3372" s="137"/>
    </row>
    <row r="3373" s="139" customFormat="1" spans="1:28">
      <c r="A3373" s="137"/>
      <c r="B3373" s="137"/>
      <c r="C3373" s="137"/>
      <c r="D3373" s="137"/>
      <c r="E3373" s="137"/>
      <c r="F3373" s="137"/>
      <c r="G3373" s="137"/>
      <c r="H3373" s="137"/>
      <c r="I3373" s="137"/>
      <c r="J3373" s="137"/>
      <c r="K3373" s="137"/>
      <c r="L3373" s="137"/>
      <c r="M3373" s="137"/>
      <c r="N3373" s="137"/>
      <c r="O3373" s="137"/>
      <c r="P3373" s="137"/>
      <c r="Q3373" s="137"/>
      <c r="R3373" s="137"/>
      <c r="S3373" s="137"/>
      <c r="T3373" s="137"/>
      <c r="U3373" s="137"/>
      <c r="V3373" s="137"/>
      <c r="W3373" s="137"/>
      <c r="X3373" s="137"/>
      <c r="Y3373" s="137"/>
      <c r="Z3373" s="137"/>
      <c r="AA3373" s="137"/>
      <c r="AB3373" s="137"/>
    </row>
    <row r="3374" s="139" customFormat="1" spans="1:28">
      <c r="A3374" s="137"/>
      <c r="B3374" s="137"/>
      <c r="C3374" s="137"/>
      <c r="D3374" s="137"/>
      <c r="E3374" s="137"/>
      <c r="F3374" s="137"/>
      <c r="G3374" s="137"/>
      <c r="H3374" s="137"/>
      <c r="I3374" s="137"/>
      <c r="J3374" s="137"/>
      <c r="K3374" s="137"/>
      <c r="L3374" s="137"/>
      <c r="M3374" s="137"/>
      <c r="N3374" s="137"/>
      <c r="O3374" s="137"/>
      <c r="P3374" s="137"/>
      <c r="Q3374" s="137"/>
      <c r="R3374" s="137"/>
      <c r="S3374" s="137"/>
      <c r="T3374" s="137"/>
      <c r="U3374" s="137"/>
      <c r="V3374" s="137"/>
      <c r="W3374" s="137"/>
      <c r="X3374" s="137"/>
      <c r="Y3374" s="137"/>
      <c r="Z3374" s="137"/>
      <c r="AA3374" s="137"/>
      <c r="AB3374" s="137"/>
    </row>
    <row r="3375" s="139" customFormat="1" spans="1:28">
      <c r="A3375" s="137"/>
      <c r="B3375" s="137"/>
      <c r="C3375" s="137"/>
      <c r="D3375" s="137"/>
      <c r="E3375" s="137"/>
      <c r="F3375" s="137"/>
      <c r="G3375" s="137"/>
      <c r="H3375" s="137"/>
      <c r="I3375" s="137"/>
      <c r="J3375" s="137"/>
      <c r="K3375" s="137"/>
      <c r="L3375" s="137"/>
      <c r="M3375" s="137"/>
      <c r="N3375" s="137"/>
      <c r="O3375" s="137"/>
      <c r="P3375" s="137"/>
      <c r="Q3375" s="137"/>
      <c r="R3375" s="137"/>
      <c r="S3375" s="137"/>
      <c r="T3375" s="137"/>
      <c r="U3375" s="137"/>
      <c r="V3375" s="137"/>
      <c r="W3375" s="137"/>
      <c r="X3375" s="137"/>
      <c r="Y3375" s="137"/>
      <c r="Z3375" s="137"/>
      <c r="AA3375" s="137"/>
      <c r="AB3375" s="137"/>
    </row>
    <row r="3376" s="139" customFormat="1" spans="1:28">
      <c r="A3376" s="137"/>
      <c r="B3376" s="137"/>
      <c r="C3376" s="137"/>
      <c r="D3376" s="137"/>
      <c r="E3376" s="137"/>
      <c r="F3376" s="137"/>
      <c r="G3376" s="137"/>
      <c r="H3376" s="137"/>
      <c r="I3376" s="137"/>
      <c r="J3376" s="137"/>
      <c r="K3376" s="137"/>
      <c r="L3376" s="137"/>
      <c r="M3376" s="137"/>
      <c r="N3376" s="137"/>
      <c r="O3376" s="137"/>
      <c r="P3376" s="137"/>
      <c r="Q3376" s="137"/>
      <c r="R3376" s="137"/>
      <c r="S3376" s="137"/>
      <c r="T3376" s="137"/>
      <c r="U3376" s="137"/>
      <c r="V3376" s="137"/>
      <c r="W3376" s="137"/>
      <c r="X3376" s="137"/>
      <c r="Y3376" s="137"/>
      <c r="Z3376" s="137"/>
      <c r="AA3376" s="137"/>
      <c r="AB3376" s="137"/>
    </row>
    <row r="3377" s="139" customFormat="1" spans="1:28">
      <c r="A3377" s="137"/>
      <c r="B3377" s="137"/>
      <c r="C3377" s="137"/>
      <c r="D3377" s="137"/>
      <c r="E3377" s="137"/>
      <c r="F3377" s="137"/>
      <c r="G3377" s="137"/>
      <c r="H3377" s="137"/>
      <c r="I3377" s="137"/>
      <c r="J3377" s="137"/>
      <c r="K3377" s="137"/>
      <c r="L3377" s="137"/>
      <c r="M3377" s="137"/>
      <c r="N3377" s="137"/>
      <c r="O3377" s="137"/>
      <c r="P3377" s="137"/>
      <c r="Q3377" s="137"/>
      <c r="R3377" s="137"/>
      <c r="S3377" s="137"/>
      <c r="T3377" s="137"/>
      <c r="U3377" s="137"/>
      <c r="V3377" s="137"/>
      <c r="W3377" s="137"/>
      <c r="X3377" s="137"/>
      <c r="Y3377" s="137"/>
      <c r="Z3377" s="137"/>
      <c r="AA3377" s="137"/>
      <c r="AB3377" s="137"/>
    </row>
    <row r="3378" s="139" customFormat="1" spans="1:28">
      <c r="A3378" s="137"/>
      <c r="B3378" s="137"/>
      <c r="C3378" s="137"/>
      <c r="D3378" s="137"/>
      <c r="E3378" s="137"/>
      <c r="F3378" s="137"/>
      <c r="G3378" s="137"/>
      <c r="H3378" s="137"/>
      <c r="I3378" s="137"/>
      <c r="J3378" s="137"/>
      <c r="K3378" s="137"/>
      <c r="L3378" s="137"/>
      <c r="M3378" s="137"/>
      <c r="N3378" s="137"/>
      <c r="O3378" s="137"/>
      <c r="P3378" s="137"/>
      <c r="Q3378" s="137"/>
      <c r="R3378" s="137"/>
      <c r="S3378" s="137"/>
      <c r="T3378" s="137"/>
      <c r="U3378" s="137"/>
      <c r="V3378" s="137"/>
      <c r="W3378" s="137"/>
      <c r="X3378" s="137"/>
      <c r="Y3378" s="137"/>
      <c r="Z3378" s="137"/>
      <c r="AA3378" s="137"/>
      <c r="AB3378" s="137"/>
    </row>
    <row r="3379" s="139" customFormat="1" spans="1:28">
      <c r="A3379" s="137"/>
      <c r="B3379" s="137"/>
      <c r="C3379" s="137"/>
      <c r="D3379" s="137"/>
      <c r="E3379" s="137"/>
      <c r="F3379" s="137"/>
      <c r="G3379" s="137"/>
      <c r="H3379" s="137"/>
      <c r="I3379" s="137"/>
      <c r="J3379" s="137"/>
      <c r="K3379" s="137"/>
      <c r="L3379" s="137"/>
      <c r="M3379" s="137"/>
      <c r="N3379" s="137"/>
      <c r="O3379" s="137"/>
      <c r="P3379" s="137"/>
      <c r="Q3379" s="137"/>
      <c r="R3379" s="137"/>
      <c r="S3379" s="137"/>
      <c r="T3379" s="137"/>
      <c r="U3379" s="137"/>
      <c r="V3379" s="137"/>
      <c r="W3379" s="137"/>
      <c r="X3379" s="137"/>
      <c r="Y3379" s="137"/>
      <c r="Z3379" s="137"/>
      <c r="AA3379" s="137"/>
      <c r="AB3379" s="137"/>
    </row>
    <row r="3380" s="139" customFormat="1" spans="1:28">
      <c r="A3380" s="137"/>
      <c r="B3380" s="137"/>
      <c r="C3380" s="137"/>
      <c r="D3380" s="137"/>
      <c r="E3380" s="137"/>
      <c r="F3380" s="137"/>
      <c r="G3380" s="137"/>
      <c r="H3380" s="137"/>
      <c r="I3380" s="137"/>
      <c r="J3380" s="137"/>
      <c r="K3380" s="137"/>
      <c r="L3380" s="137"/>
      <c r="M3380" s="137"/>
      <c r="N3380" s="137"/>
      <c r="O3380" s="137"/>
      <c r="P3380" s="137"/>
      <c r="Q3380" s="137"/>
      <c r="R3380" s="137"/>
      <c r="S3380" s="137"/>
      <c r="T3380" s="137"/>
      <c r="U3380" s="137"/>
      <c r="V3380" s="137"/>
      <c r="W3380" s="137"/>
      <c r="X3380" s="137"/>
      <c r="Y3380" s="137"/>
      <c r="Z3380" s="137"/>
      <c r="AA3380" s="137"/>
      <c r="AB3380" s="137"/>
    </row>
    <row r="3381" s="139" customFormat="1" spans="1:28">
      <c r="A3381" s="137"/>
      <c r="B3381" s="137"/>
      <c r="C3381" s="137"/>
      <c r="D3381" s="137"/>
      <c r="E3381" s="137"/>
      <c r="F3381" s="137"/>
      <c r="G3381" s="137"/>
      <c r="H3381" s="137"/>
      <c r="I3381" s="137"/>
      <c r="J3381" s="137"/>
      <c r="K3381" s="137"/>
      <c r="L3381" s="137"/>
      <c r="M3381" s="137"/>
      <c r="N3381" s="137"/>
      <c r="O3381" s="137"/>
      <c r="P3381" s="137"/>
      <c r="Q3381" s="137"/>
      <c r="R3381" s="137"/>
      <c r="S3381" s="137"/>
      <c r="T3381" s="137"/>
      <c r="U3381" s="137"/>
      <c r="V3381" s="137"/>
      <c r="W3381" s="137"/>
      <c r="X3381" s="137"/>
      <c r="Y3381" s="137"/>
      <c r="Z3381" s="137"/>
      <c r="AA3381" s="137"/>
      <c r="AB3381" s="137"/>
    </row>
    <row r="3382" s="139" customFormat="1" spans="1:28">
      <c r="A3382" s="137"/>
      <c r="B3382" s="137"/>
      <c r="C3382" s="137"/>
      <c r="D3382" s="137"/>
      <c r="E3382" s="137"/>
      <c r="F3382" s="137"/>
      <c r="G3382" s="137"/>
      <c r="H3382" s="137"/>
      <c r="I3382" s="137"/>
      <c r="J3382" s="137"/>
      <c r="K3382" s="137"/>
      <c r="L3382" s="137"/>
      <c r="M3382" s="137"/>
      <c r="N3382" s="137"/>
      <c r="O3382" s="137"/>
      <c r="P3382" s="137"/>
      <c r="Q3382" s="137"/>
      <c r="R3382" s="137"/>
      <c r="S3382" s="137"/>
      <c r="T3382" s="137"/>
      <c r="U3382" s="137"/>
      <c r="V3382" s="137"/>
      <c r="W3382" s="137"/>
      <c r="X3382" s="137"/>
      <c r="Y3382" s="137"/>
      <c r="Z3382" s="137"/>
      <c r="AA3382" s="137"/>
      <c r="AB3382" s="137"/>
    </row>
    <row r="3383" s="139" customFormat="1" spans="1:28">
      <c r="A3383" s="137"/>
      <c r="B3383" s="137"/>
      <c r="C3383" s="137"/>
      <c r="D3383" s="137"/>
      <c r="E3383" s="137"/>
      <c r="F3383" s="137"/>
      <c r="G3383" s="137"/>
      <c r="H3383" s="137"/>
      <c r="I3383" s="137"/>
      <c r="J3383" s="137"/>
      <c r="K3383" s="137"/>
      <c r="L3383" s="137"/>
      <c r="M3383" s="137"/>
      <c r="N3383" s="137"/>
      <c r="O3383" s="137"/>
      <c r="P3383" s="137"/>
      <c r="Q3383" s="137"/>
      <c r="R3383" s="137"/>
      <c r="S3383" s="137"/>
      <c r="T3383" s="137"/>
      <c r="U3383" s="137"/>
      <c r="V3383" s="137"/>
      <c r="W3383" s="137"/>
      <c r="X3383" s="137"/>
      <c r="Y3383" s="137"/>
      <c r="Z3383" s="137"/>
      <c r="AA3383" s="137"/>
      <c r="AB3383" s="137"/>
    </row>
    <row r="3384" s="139" customFormat="1" spans="1:28">
      <c r="A3384" s="137"/>
      <c r="B3384" s="137"/>
      <c r="C3384" s="137"/>
      <c r="D3384" s="137"/>
      <c r="E3384" s="137"/>
      <c r="F3384" s="137"/>
      <c r="G3384" s="137"/>
      <c r="H3384" s="137"/>
      <c r="I3384" s="137"/>
      <c r="J3384" s="137"/>
      <c r="K3384" s="137"/>
      <c r="L3384" s="137"/>
      <c r="M3384" s="137"/>
      <c r="N3384" s="137"/>
      <c r="O3384" s="137"/>
      <c r="P3384" s="137"/>
      <c r="Q3384" s="137"/>
      <c r="R3384" s="137"/>
      <c r="S3384" s="137"/>
      <c r="T3384" s="137"/>
      <c r="U3384" s="137"/>
      <c r="V3384" s="137"/>
      <c r="W3384" s="137"/>
      <c r="X3384" s="137"/>
      <c r="Y3384" s="137"/>
      <c r="Z3384" s="137"/>
      <c r="AA3384" s="137"/>
      <c r="AB3384" s="137"/>
    </row>
    <row r="3385" s="139" customFormat="1" spans="1:28">
      <c r="A3385" s="137"/>
      <c r="B3385" s="137"/>
      <c r="C3385" s="137"/>
      <c r="D3385" s="137"/>
      <c r="E3385" s="137"/>
      <c r="F3385" s="137"/>
      <c r="G3385" s="137"/>
      <c r="H3385" s="137"/>
      <c r="I3385" s="137"/>
      <c r="J3385" s="137"/>
      <c r="K3385" s="137"/>
      <c r="L3385" s="137"/>
      <c r="M3385" s="137"/>
      <c r="N3385" s="137"/>
      <c r="O3385" s="137"/>
      <c r="P3385" s="137"/>
      <c r="Q3385" s="137"/>
      <c r="R3385" s="137"/>
      <c r="S3385" s="137"/>
      <c r="T3385" s="137"/>
      <c r="U3385" s="137"/>
      <c r="V3385" s="137"/>
      <c r="W3385" s="137"/>
      <c r="X3385" s="137"/>
      <c r="Y3385" s="137"/>
      <c r="Z3385" s="137"/>
      <c r="AA3385" s="137"/>
      <c r="AB3385" s="137"/>
    </row>
    <row r="3386" s="139" customFormat="1" spans="1:28">
      <c r="A3386" s="137"/>
      <c r="B3386" s="137"/>
      <c r="C3386" s="137"/>
      <c r="D3386" s="137"/>
      <c r="E3386" s="137"/>
      <c r="F3386" s="137"/>
      <c r="G3386" s="137"/>
      <c r="H3386" s="137"/>
      <c r="I3386" s="137"/>
      <c r="J3386" s="137"/>
      <c r="K3386" s="137"/>
      <c r="L3386" s="137"/>
      <c r="M3386" s="137"/>
      <c r="N3386" s="137"/>
      <c r="O3386" s="137"/>
      <c r="P3386" s="137"/>
      <c r="Q3386" s="137"/>
      <c r="R3386" s="137"/>
      <c r="S3386" s="137"/>
      <c r="T3386" s="137"/>
      <c r="U3386" s="137"/>
      <c r="V3386" s="137"/>
      <c r="W3386" s="137"/>
      <c r="X3386" s="137"/>
      <c r="Y3386" s="137"/>
      <c r="Z3386" s="137"/>
      <c r="AA3386" s="137"/>
      <c r="AB3386" s="137"/>
    </row>
    <row r="3387" s="139" customFormat="1" spans="1:28">
      <c r="A3387" s="137"/>
      <c r="B3387" s="137"/>
      <c r="C3387" s="137"/>
      <c r="D3387" s="137"/>
      <c r="E3387" s="137"/>
      <c r="F3387" s="137"/>
      <c r="G3387" s="137"/>
      <c r="H3387" s="137"/>
      <c r="I3387" s="137"/>
      <c r="J3387" s="137"/>
      <c r="K3387" s="137"/>
      <c r="L3387" s="137"/>
      <c r="M3387" s="137"/>
      <c r="N3387" s="137"/>
      <c r="O3387" s="137"/>
      <c r="P3387" s="137"/>
      <c r="Q3387" s="137"/>
      <c r="R3387" s="137"/>
      <c r="S3387" s="137"/>
      <c r="T3387" s="137"/>
      <c r="U3387" s="137"/>
      <c r="V3387" s="137"/>
      <c r="W3387" s="137"/>
      <c r="X3387" s="137"/>
      <c r="Y3387" s="137"/>
      <c r="Z3387" s="137"/>
      <c r="AA3387" s="137"/>
      <c r="AB3387" s="137"/>
    </row>
    <row r="3388" s="139" customFormat="1" spans="1:28">
      <c r="A3388" s="137"/>
      <c r="B3388" s="137"/>
      <c r="C3388" s="137"/>
      <c r="D3388" s="137"/>
      <c r="E3388" s="137"/>
      <c r="F3388" s="137"/>
      <c r="G3388" s="137"/>
      <c r="H3388" s="137"/>
      <c r="I3388" s="137"/>
      <c r="J3388" s="137"/>
      <c r="K3388" s="137"/>
      <c r="L3388" s="137"/>
      <c r="M3388" s="137"/>
      <c r="N3388" s="137"/>
      <c r="O3388" s="137"/>
      <c r="P3388" s="137"/>
      <c r="Q3388" s="137"/>
      <c r="R3388" s="137"/>
      <c r="S3388" s="137"/>
      <c r="T3388" s="137"/>
      <c r="U3388" s="137"/>
      <c r="V3388" s="137"/>
      <c r="W3388" s="137"/>
      <c r="X3388" s="137"/>
      <c r="Y3388" s="137"/>
      <c r="Z3388" s="137"/>
      <c r="AA3388" s="137"/>
      <c r="AB3388" s="137"/>
    </row>
    <row r="3389" s="139" customFormat="1" spans="1:28">
      <c r="A3389" s="137"/>
      <c r="B3389" s="137"/>
      <c r="C3389" s="137"/>
      <c r="D3389" s="137"/>
      <c r="E3389" s="137"/>
      <c r="F3389" s="137"/>
      <c r="G3389" s="137"/>
      <c r="H3389" s="137"/>
      <c r="I3389" s="137"/>
      <c r="J3389" s="137"/>
      <c r="K3389" s="137"/>
      <c r="L3389" s="137"/>
      <c r="M3389" s="137"/>
      <c r="N3389" s="137"/>
      <c r="O3389" s="137"/>
      <c r="P3389" s="137"/>
      <c r="Q3389" s="137"/>
      <c r="R3389" s="137"/>
      <c r="S3389" s="137"/>
      <c r="T3389" s="137"/>
      <c r="U3389" s="137"/>
      <c r="V3389" s="137"/>
      <c r="W3389" s="137"/>
      <c r="X3389" s="137"/>
      <c r="Y3389" s="137"/>
      <c r="Z3389" s="137"/>
      <c r="AA3389" s="137"/>
      <c r="AB3389" s="137"/>
    </row>
    <row r="3390" s="139" customFormat="1" spans="1:28">
      <c r="A3390" s="137"/>
      <c r="B3390" s="137"/>
      <c r="C3390" s="137"/>
      <c r="D3390" s="137"/>
      <c r="E3390" s="137"/>
      <c r="F3390" s="137"/>
      <c r="G3390" s="137"/>
      <c r="H3390" s="137"/>
      <c r="I3390" s="137"/>
      <c r="J3390" s="137"/>
      <c r="K3390" s="137"/>
      <c r="L3390" s="137"/>
      <c r="M3390" s="137"/>
      <c r="N3390" s="137"/>
      <c r="O3390" s="137"/>
      <c r="P3390" s="137"/>
      <c r="Q3390" s="137"/>
      <c r="R3390" s="137"/>
      <c r="S3390" s="137"/>
      <c r="T3390" s="137"/>
      <c r="U3390" s="137"/>
      <c r="V3390" s="137"/>
      <c r="W3390" s="137"/>
      <c r="X3390" s="137"/>
      <c r="Y3390" s="137"/>
      <c r="Z3390" s="137"/>
      <c r="AA3390" s="137"/>
      <c r="AB3390" s="137"/>
    </row>
    <row r="3391" s="139" customFormat="1" spans="1:28">
      <c r="A3391" s="137"/>
      <c r="B3391" s="137"/>
      <c r="C3391" s="137"/>
      <c r="D3391" s="137"/>
      <c r="E3391" s="137"/>
      <c r="F3391" s="137"/>
      <c r="G3391" s="137"/>
      <c r="H3391" s="137"/>
      <c r="I3391" s="137"/>
      <c r="J3391" s="137"/>
      <c r="K3391" s="137"/>
      <c r="L3391" s="137"/>
      <c r="M3391" s="137"/>
      <c r="N3391" s="137"/>
      <c r="O3391" s="137"/>
      <c r="P3391" s="137"/>
      <c r="Q3391" s="137"/>
      <c r="R3391" s="137"/>
      <c r="S3391" s="137"/>
      <c r="T3391" s="137"/>
      <c r="U3391" s="137"/>
      <c r="V3391" s="137"/>
      <c r="W3391" s="137"/>
      <c r="X3391" s="137"/>
      <c r="Y3391" s="137"/>
      <c r="Z3391" s="137"/>
      <c r="AA3391" s="137"/>
      <c r="AB3391" s="137"/>
    </row>
    <row r="3392" s="139" customFormat="1" spans="1:28">
      <c r="A3392" s="137"/>
      <c r="B3392" s="137"/>
      <c r="C3392" s="137"/>
      <c r="D3392" s="137"/>
      <c r="E3392" s="137"/>
      <c r="F3392" s="137"/>
      <c r="G3392" s="137"/>
      <c r="H3392" s="137"/>
      <c r="I3392" s="137"/>
      <c r="J3392" s="137"/>
      <c r="K3392" s="137"/>
      <c r="L3392" s="137"/>
      <c r="M3392" s="137"/>
      <c r="N3392" s="137"/>
      <c r="O3392" s="137"/>
      <c r="P3392" s="137"/>
      <c r="Q3392" s="137"/>
      <c r="R3392" s="137"/>
      <c r="S3392" s="137"/>
      <c r="T3392" s="137"/>
      <c r="U3392" s="137"/>
      <c r="V3392" s="137"/>
      <c r="W3392" s="137"/>
      <c r="X3392" s="137"/>
      <c r="Y3392" s="137"/>
      <c r="Z3392" s="137"/>
      <c r="AA3392" s="137"/>
      <c r="AB3392" s="137"/>
    </row>
    <row r="3393" s="139" customFormat="1" spans="1:28">
      <c r="A3393" s="137"/>
      <c r="B3393" s="137"/>
      <c r="C3393" s="137"/>
      <c r="D3393" s="137"/>
      <c r="E3393" s="137"/>
      <c r="F3393" s="137"/>
      <c r="G3393" s="137"/>
      <c r="H3393" s="137"/>
      <c r="I3393" s="137"/>
      <c r="J3393" s="137"/>
      <c r="K3393" s="137"/>
      <c r="L3393" s="137"/>
      <c r="M3393" s="137"/>
      <c r="N3393" s="137"/>
      <c r="O3393" s="137"/>
      <c r="P3393" s="137"/>
      <c r="Q3393" s="137"/>
      <c r="R3393" s="137"/>
      <c r="S3393" s="137"/>
      <c r="T3393" s="137"/>
      <c r="U3393" s="137"/>
      <c r="V3393" s="137"/>
      <c r="W3393" s="137"/>
      <c r="X3393" s="137"/>
      <c r="Y3393" s="137"/>
      <c r="Z3393" s="137"/>
      <c r="AA3393" s="137"/>
      <c r="AB3393" s="137"/>
    </row>
    <row r="3394" s="139" customFormat="1" spans="1:28">
      <c r="A3394" s="137"/>
      <c r="B3394" s="137"/>
      <c r="C3394" s="137"/>
      <c r="D3394" s="137"/>
      <c r="E3394" s="137"/>
      <c r="F3394" s="137"/>
      <c r="G3394" s="137"/>
      <c r="H3394" s="137"/>
      <c r="I3394" s="137"/>
      <c r="J3394" s="137"/>
      <c r="K3394" s="137"/>
      <c r="L3394" s="137"/>
      <c r="M3394" s="137"/>
      <c r="N3394" s="137"/>
      <c r="O3394" s="137"/>
      <c r="P3394" s="137"/>
      <c r="Q3394" s="137"/>
      <c r="R3394" s="137"/>
      <c r="S3394" s="137"/>
      <c r="T3394" s="137"/>
      <c r="U3394" s="137"/>
      <c r="V3394" s="137"/>
      <c r="W3394" s="137"/>
      <c r="X3394" s="137"/>
      <c r="Y3394" s="137"/>
      <c r="Z3394" s="137"/>
      <c r="AA3394" s="137"/>
      <c r="AB3394" s="137"/>
    </row>
    <row r="3395" s="139" customFormat="1" spans="1:28">
      <c r="A3395" s="137"/>
      <c r="B3395" s="137"/>
      <c r="C3395" s="137"/>
      <c r="D3395" s="137"/>
      <c r="E3395" s="137"/>
      <c r="F3395" s="137"/>
      <c r="G3395" s="137"/>
      <c r="H3395" s="137"/>
      <c r="I3395" s="137"/>
      <c r="J3395" s="137"/>
      <c r="K3395" s="137"/>
      <c r="L3395" s="137"/>
      <c r="M3395" s="137"/>
      <c r="N3395" s="137"/>
      <c r="O3395" s="137"/>
      <c r="P3395" s="137"/>
      <c r="Q3395" s="137"/>
      <c r="R3395" s="137"/>
      <c r="S3395" s="137"/>
      <c r="T3395" s="137"/>
      <c r="U3395" s="137"/>
      <c r="V3395" s="137"/>
      <c r="W3395" s="137"/>
      <c r="X3395" s="137"/>
      <c r="Y3395" s="137"/>
      <c r="Z3395" s="137"/>
      <c r="AA3395" s="137"/>
      <c r="AB3395" s="137"/>
    </row>
    <row r="3396" s="139" customFormat="1" spans="1:28">
      <c r="A3396" s="137"/>
      <c r="B3396" s="137"/>
      <c r="C3396" s="137"/>
      <c r="D3396" s="137"/>
      <c r="E3396" s="137"/>
      <c r="F3396" s="137"/>
      <c r="G3396" s="137"/>
      <c r="H3396" s="137"/>
      <c r="I3396" s="137"/>
      <c r="J3396" s="137"/>
      <c r="K3396" s="137"/>
      <c r="L3396" s="137"/>
      <c r="M3396" s="137"/>
      <c r="N3396" s="137"/>
      <c r="O3396" s="137"/>
      <c r="P3396" s="137"/>
      <c r="Q3396" s="137"/>
      <c r="R3396" s="137"/>
      <c r="S3396" s="137"/>
      <c r="T3396" s="137"/>
      <c r="U3396" s="137"/>
      <c r="V3396" s="137"/>
      <c r="W3396" s="137"/>
      <c r="X3396" s="137"/>
      <c r="Y3396" s="137"/>
      <c r="Z3396" s="137"/>
      <c r="AA3396" s="137"/>
      <c r="AB3396" s="137"/>
    </row>
    <row r="3397" s="139" customFormat="1" spans="1:28">
      <c r="A3397" s="137"/>
      <c r="B3397" s="137"/>
      <c r="C3397" s="137"/>
      <c r="D3397" s="137"/>
      <c r="E3397" s="137"/>
      <c r="F3397" s="137"/>
      <c r="G3397" s="137"/>
      <c r="H3397" s="137"/>
      <c r="I3397" s="137"/>
      <c r="J3397" s="137"/>
      <c r="K3397" s="137"/>
      <c r="L3397" s="137"/>
      <c r="M3397" s="137"/>
      <c r="N3397" s="137"/>
      <c r="O3397" s="137"/>
      <c r="P3397" s="137"/>
      <c r="Q3397" s="137"/>
      <c r="R3397" s="137"/>
      <c r="S3397" s="137"/>
      <c r="T3397" s="137"/>
      <c r="U3397" s="137"/>
      <c r="V3397" s="137"/>
      <c r="W3397" s="137"/>
      <c r="X3397" s="137"/>
      <c r="Y3397" s="137"/>
      <c r="Z3397" s="137"/>
      <c r="AA3397" s="137"/>
      <c r="AB3397" s="137"/>
    </row>
    <row r="3398" s="139" customFormat="1" spans="1:28">
      <c r="A3398" s="137"/>
      <c r="B3398" s="137"/>
      <c r="C3398" s="137"/>
      <c r="D3398" s="137"/>
      <c r="E3398" s="137"/>
      <c r="F3398" s="137"/>
      <c r="G3398" s="137"/>
      <c r="H3398" s="137"/>
      <c r="I3398" s="137"/>
      <c r="J3398" s="137"/>
      <c r="K3398" s="137"/>
      <c r="L3398" s="137"/>
      <c r="M3398" s="137"/>
      <c r="N3398" s="137"/>
      <c r="O3398" s="137"/>
      <c r="P3398" s="137"/>
      <c r="Q3398" s="137"/>
      <c r="R3398" s="137"/>
      <c r="S3398" s="137"/>
      <c r="T3398" s="137"/>
      <c r="U3398" s="137"/>
      <c r="V3398" s="137"/>
      <c r="W3398" s="137"/>
      <c r="X3398" s="137"/>
      <c r="Y3398" s="137"/>
      <c r="Z3398" s="137"/>
      <c r="AA3398" s="137"/>
      <c r="AB3398" s="137"/>
    </row>
    <row r="3399" s="139" customFormat="1" spans="1:28">
      <c r="A3399" s="137"/>
      <c r="B3399" s="137"/>
      <c r="C3399" s="137"/>
      <c r="D3399" s="137"/>
      <c r="E3399" s="137"/>
      <c r="F3399" s="137"/>
      <c r="G3399" s="137"/>
      <c r="H3399" s="137"/>
      <c r="I3399" s="137"/>
      <c r="J3399" s="137"/>
      <c r="K3399" s="137"/>
      <c r="L3399" s="137"/>
      <c r="M3399" s="137"/>
      <c r="N3399" s="137"/>
      <c r="O3399" s="137"/>
      <c r="P3399" s="137"/>
      <c r="Q3399" s="137"/>
      <c r="R3399" s="137"/>
      <c r="S3399" s="137"/>
      <c r="T3399" s="137"/>
      <c r="U3399" s="137"/>
      <c r="V3399" s="137"/>
      <c r="W3399" s="137"/>
      <c r="X3399" s="137"/>
      <c r="Y3399" s="137"/>
      <c r="Z3399" s="137"/>
      <c r="AA3399" s="137"/>
      <c r="AB3399" s="137"/>
    </row>
    <row r="3400" s="139" customFormat="1" spans="1:28">
      <c r="A3400" s="137"/>
      <c r="B3400" s="137"/>
      <c r="C3400" s="137"/>
      <c r="D3400" s="137"/>
      <c r="E3400" s="137"/>
      <c r="F3400" s="137"/>
      <c r="G3400" s="137"/>
      <c r="H3400" s="137"/>
      <c r="I3400" s="137"/>
      <c r="J3400" s="137"/>
      <c r="K3400" s="137"/>
      <c r="L3400" s="137"/>
      <c r="M3400" s="137"/>
      <c r="N3400" s="137"/>
      <c r="O3400" s="137"/>
      <c r="P3400" s="137"/>
      <c r="Q3400" s="137"/>
      <c r="R3400" s="137"/>
      <c r="S3400" s="137"/>
      <c r="T3400" s="137"/>
      <c r="U3400" s="137"/>
      <c r="V3400" s="137"/>
      <c r="W3400" s="137"/>
      <c r="X3400" s="137"/>
      <c r="Y3400" s="137"/>
      <c r="Z3400" s="137"/>
      <c r="AA3400" s="137"/>
      <c r="AB3400" s="137"/>
    </row>
    <row r="3401" s="139" customFormat="1" spans="1:28">
      <c r="A3401" s="137"/>
      <c r="B3401" s="137"/>
      <c r="C3401" s="137"/>
      <c r="D3401" s="137"/>
      <c r="E3401" s="137"/>
      <c r="F3401" s="137"/>
      <c r="G3401" s="137"/>
      <c r="H3401" s="137"/>
      <c r="I3401" s="137"/>
      <c r="J3401" s="137"/>
      <c r="K3401" s="137"/>
      <c r="L3401" s="137"/>
      <c r="M3401" s="137"/>
      <c r="N3401" s="137"/>
      <c r="O3401" s="137"/>
      <c r="P3401" s="137"/>
      <c r="Q3401" s="137"/>
      <c r="R3401" s="137"/>
      <c r="S3401" s="137"/>
      <c r="T3401" s="137"/>
      <c r="U3401" s="137"/>
      <c r="V3401" s="137"/>
      <c r="W3401" s="137"/>
      <c r="X3401" s="137"/>
      <c r="Y3401" s="137"/>
      <c r="Z3401" s="137"/>
      <c r="AA3401" s="137"/>
      <c r="AB3401" s="137"/>
    </row>
    <row r="3402" s="139" customFormat="1" spans="1:28">
      <c r="A3402" s="137"/>
      <c r="B3402" s="137"/>
      <c r="C3402" s="137"/>
      <c r="D3402" s="137"/>
      <c r="E3402" s="137"/>
      <c r="F3402" s="137"/>
      <c r="G3402" s="137"/>
      <c r="H3402" s="137"/>
      <c r="I3402" s="137"/>
      <c r="J3402" s="137"/>
      <c r="K3402" s="137"/>
      <c r="L3402" s="137"/>
      <c r="M3402" s="137"/>
      <c r="N3402" s="137"/>
      <c r="O3402" s="137"/>
      <c r="P3402" s="137"/>
      <c r="Q3402" s="137"/>
      <c r="R3402" s="137"/>
      <c r="S3402" s="137"/>
      <c r="T3402" s="137"/>
      <c r="U3402" s="137"/>
      <c r="V3402" s="137"/>
      <c r="W3402" s="137"/>
      <c r="X3402" s="137"/>
      <c r="Y3402" s="137"/>
      <c r="Z3402" s="137"/>
      <c r="AA3402" s="137"/>
      <c r="AB3402" s="137"/>
    </row>
    <row r="3403" s="139" customFormat="1" spans="1:28">
      <c r="A3403" s="137"/>
      <c r="B3403" s="137"/>
      <c r="C3403" s="137"/>
      <c r="D3403" s="137"/>
      <c r="E3403" s="137"/>
      <c r="F3403" s="137"/>
      <c r="G3403" s="137"/>
      <c r="H3403" s="137"/>
      <c r="I3403" s="137"/>
      <c r="J3403" s="137"/>
      <c r="K3403" s="137"/>
      <c r="L3403" s="137"/>
      <c r="M3403" s="137"/>
      <c r="N3403" s="137"/>
      <c r="O3403" s="137"/>
      <c r="P3403" s="137"/>
      <c r="Q3403" s="137"/>
      <c r="R3403" s="137"/>
      <c r="S3403" s="137"/>
      <c r="T3403" s="137"/>
      <c r="U3403" s="137"/>
      <c r="V3403" s="137"/>
      <c r="W3403" s="137"/>
      <c r="X3403" s="137"/>
      <c r="Y3403" s="137"/>
      <c r="Z3403" s="137"/>
      <c r="AA3403" s="137"/>
      <c r="AB3403" s="137"/>
    </row>
    <row r="3404" s="139" customFormat="1" spans="1:28">
      <c r="A3404" s="137"/>
      <c r="B3404" s="137"/>
      <c r="C3404" s="137"/>
      <c r="D3404" s="137"/>
      <c r="E3404" s="137"/>
      <c r="F3404" s="137"/>
      <c r="G3404" s="137"/>
      <c r="H3404" s="137"/>
      <c r="I3404" s="137"/>
      <c r="J3404" s="137"/>
      <c r="K3404" s="137"/>
      <c r="L3404" s="137"/>
      <c r="M3404" s="137"/>
      <c r="N3404" s="137"/>
      <c r="O3404" s="137"/>
      <c r="P3404" s="137"/>
      <c r="Q3404" s="137"/>
      <c r="R3404" s="137"/>
      <c r="S3404" s="137"/>
      <c r="T3404" s="137"/>
      <c r="U3404" s="137"/>
      <c r="V3404" s="137"/>
      <c r="W3404" s="137"/>
      <c r="X3404" s="137"/>
      <c r="Y3404" s="137"/>
      <c r="Z3404" s="137"/>
      <c r="AA3404" s="137"/>
      <c r="AB3404" s="137"/>
    </row>
    <row r="3405" s="139" customFormat="1" spans="1:28">
      <c r="A3405" s="137"/>
      <c r="B3405" s="137"/>
      <c r="C3405" s="137"/>
      <c r="D3405" s="137"/>
      <c r="E3405" s="137"/>
      <c r="F3405" s="137"/>
      <c r="G3405" s="137"/>
      <c r="H3405" s="137"/>
      <c r="I3405" s="137"/>
      <c r="J3405" s="137"/>
      <c r="K3405" s="137"/>
      <c r="L3405" s="137"/>
      <c r="M3405" s="137"/>
      <c r="N3405" s="137"/>
      <c r="O3405" s="137"/>
      <c r="P3405" s="137"/>
      <c r="Q3405" s="137"/>
      <c r="R3405" s="137"/>
      <c r="S3405" s="137"/>
      <c r="T3405" s="137"/>
      <c r="U3405" s="137"/>
      <c r="V3405" s="137"/>
      <c r="W3405" s="137"/>
      <c r="X3405" s="137"/>
      <c r="Y3405" s="137"/>
      <c r="Z3405" s="137"/>
      <c r="AA3405" s="137"/>
      <c r="AB3405" s="137"/>
    </row>
    <row r="3406" s="139" customFormat="1" spans="1:28">
      <c r="A3406" s="137"/>
      <c r="B3406" s="137"/>
      <c r="C3406" s="137"/>
      <c r="D3406" s="137"/>
      <c r="E3406" s="137"/>
      <c r="F3406" s="137"/>
      <c r="G3406" s="137"/>
      <c r="H3406" s="137"/>
      <c r="I3406" s="137"/>
      <c r="J3406" s="137"/>
      <c r="K3406" s="137"/>
      <c r="L3406" s="137"/>
      <c r="M3406" s="137"/>
      <c r="N3406" s="137"/>
      <c r="O3406" s="137"/>
      <c r="P3406" s="137"/>
      <c r="Q3406" s="137"/>
      <c r="R3406" s="137"/>
      <c r="S3406" s="137"/>
      <c r="T3406" s="137"/>
      <c r="U3406" s="137"/>
      <c r="V3406" s="137"/>
      <c r="W3406" s="137"/>
      <c r="X3406" s="137"/>
      <c r="Y3406" s="137"/>
      <c r="Z3406" s="137"/>
      <c r="AA3406" s="137"/>
      <c r="AB3406" s="137"/>
    </row>
    <row r="3407" s="139" customFormat="1" spans="1:28">
      <c r="A3407" s="137"/>
      <c r="B3407" s="137"/>
      <c r="C3407" s="137"/>
      <c r="D3407" s="137"/>
      <c r="E3407" s="137"/>
      <c r="F3407" s="137"/>
      <c r="G3407" s="137"/>
      <c r="H3407" s="137"/>
      <c r="I3407" s="137"/>
      <c r="J3407" s="137"/>
      <c r="K3407" s="137"/>
      <c r="L3407" s="137"/>
      <c r="M3407" s="137"/>
      <c r="N3407" s="137"/>
      <c r="O3407" s="137"/>
      <c r="P3407" s="137"/>
      <c r="Q3407" s="137"/>
      <c r="R3407" s="137"/>
      <c r="S3407" s="137"/>
      <c r="T3407" s="137"/>
      <c r="U3407" s="137"/>
      <c r="V3407" s="137"/>
      <c r="W3407" s="137"/>
      <c r="X3407" s="137"/>
      <c r="Y3407" s="137"/>
      <c r="Z3407" s="137"/>
      <c r="AA3407" s="137"/>
      <c r="AB3407" s="137"/>
    </row>
    <row r="3408" s="139" customFormat="1" spans="1:28">
      <c r="A3408" s="137"/>
      <c r="B3408" s="137"/>
      <c r="C3408" s="137"/>
      <c r="D3408" s="137"/>
      <c r="E3408" s="137"/>
      <c r="F3408" s="137"/>
      <c r="G3408" s="137"/>
      <c r="H3408" s="137"/>
      <c r="I3408" s="137"/>
      <c r="J3408" s="137"/>
      <c r="K3408" s="137"/>
      <c r="L3408" s="137"/>
      <c r="M3408" s="137"/>
      <c r="N3408" s="137"/>
      <c r="O3408" s="137"/>
      <c r="P3408" s="137"/>
      <c r="Q3408" s="137"/>
      <c r="R3408" s="137"/>
      <c r="S3408" s="137"/>
      <c r="T3408" s="137"/>
      <c r="U3408" s="137"/>
      <c r="V3408" s="137"/>
      <c r="W3408" s="137"/>
      <c r="X3408" s="137"/>
      <c r="Y3408" s="137"/>
      <c r="Z3408" s="137"/>
      <c r="AA3408" s="137"/>
      <c r="AB3408" s="137"/>
    </row>
    <row r="3409" s="139" customFormat="1" spans="1:28">
      <c r="A3409" s="137"/>
      <c r="B3409" s="137"/>
      <c r="C3409" s="137"/>
      <c r="D3409" s="137"/>
      <c r="E3409" s="137"/>
      <c r="F3409" s="137"/>
      <c r="G3409" s="137"/>
      <c r="H3409" s="137"/>
      <c r="I3409" s="137"/>
      <c r="J3409" s="137"/>
      <c r="K3409" s="137"/>
      <c r="L3409" s="137"/>
      <c r="M3409" s="137"/>
      <c r="N3409" s="137"/>
      <c r="O3409" s="137"/>
      <c r="P3409" s="137"/>
      <c r="Q3409" s="137"/>
      <c r="R3409" s="137"/>
      <c r="S3409" s="137"/>
      <c r="T3409" s="137"/>
      <c r="U3409" s="137"/>
      <c r="V3409" s="137"/>
      <c r="W3409" s="137"/>
      <c r="X3409" s="137"/>
      <c r="Y3409" s="137"/>
      <c r="Z3409" s="137"/>
      <c r="AA3409" s="137"/>
      <c r="AB3409" s="137"/>
    </row>
    <row r="3410" s="139" customFormat="1" spans="1:28">
      <c r="A3410" s="137"/>
      <c r="B3410" s="137"/>
      <c r="C3410" s="137"/>
      <c r="D3410" s="137"/>
      <c r="E3410" s="137"/>
      <c r="F3410" s="137"/>
      <c r="G3410" s="137"/>
      <c r="H3410" s="137"/>
      <c r="I3410" s="137"/>
      <c r="J3410" s="137"/>
      <c r="K3410" s="137"/>
      <c r="L3410" s="137"/>
      <c r="M3410" s="137"/>
      <c r="N3410" s="137"/>
      <c r="O3410" s="137"/>
      <c r="P3410" s="137"/>
      <c r="Q3410" s="137"/>
      <c r="R3410" s="137"/>
      <c r="S3410" s="137"/>
      <c r="T3410" s="137"/>
      <c r="U3410" s="137"/>
      <c r="V3410" s="137"/>
      <c r="W3410" s="137"/>
      <c r="X3410" s="137"/>
      <c r="Y3410" s="137"/>
      <c r="Z3410" s="137"/>
      <c r="AA3410" s="137"/>
      <c r="AB3410" s="137"/>
    </row>
    <row r="3411" s="139" customFormat="1" spans="1:28">
      <c r="A3411" s="137"/>
      <c r="B3411" s="137"/>
      <c r="C3411" s="137"/>
      <c r="D3411" s="137"/>
      <c r="E3411" s="137"/>
      <c r="F3411" s="137"/>
      <c r="G3411" s="137"/>
      <c r="H3411" s="137"/>
      <c r="I3411" s="137"/>
      <c r="J3411" s="137"/>
      <c r="K3411" s="137"/>
      <c r="L3411" s="137"/>
      <c r="M3411" s="137"/>
      <c r="N3411" s="137"/>
      <c r="O3411" s="137"/>
      <c r="P3411" s="137"/>
      <c r="Q3411" s="137"/>
      <c r="R3411" s="137"/>
      <c r="S3411" s="137"/>
      <c r="T3411" s="137"/>
      <c r="U3411" s="137"/>
      <c r="V3411" s="137"/>
      <c r="W3411" s="137"/>
      <c r="X3411" s="137"/>
      <c r="Y3411" s="137"/>
      <c r="Z3411" s="137"/>
      <c r="AA3411" s="137"/>
      <c r="AB3411" s="137"/>
    </row>
    <row r="3412" s="139" customFormat="1" spans="1:28">
      <c r="A3412" s="137"/>
      <c r="B3412" s="137"/>
      <c r="C3412" s="137"/>
      <c r="D3412" s="137"/>
      <c r="E3412" s="137"/>
      <c r="F3412" s="137"/>
      <c r="G3412" s="137"/>
      <c r="H3412" s="137"/>
      <c r="I3412" s="137"/>
      <c r="J3412" s="137"/>
      <c r="K3412" s="137"/>
      <c r="L3412" s="137"/>
      <c r="M3412" s="137"/>
      <c r="N3412" s="137"/>
      <c r="O3412" s="137"/>
      <c r="P3412" s="137"/>
      <c r="Q3412" s="137"/>
      <c r="R3412" s="137"/>
      <c r="S3412" s="137"/>
      <c r="T3412" s="137"/>
      <c r="U3412" s="137"/>
      <c r="V3412" s="137"/>
      <c r="W3412" s="137"/>
      <c r="X3412" s="137"/>
      <c r="Y3412" s="137"/>
      <c r="Z3412" s="137"/>
      <c r="AA3412" s="137"/>
      <c r="AB3412" s="137"/>
    </row>
    <row r="3413" s="139" customFormat="1" spans="1:28">
      <c r="A3413" s="137"/>
      <c r="B3413" s="137"/>
      <c r="C3413" s="137"/>
      <c r="D3413" s="137"/>
      <c r="E3413" s="137"/>
      <c r="F3413" s="137"/>
      <c r="G3413" s="137"/>
      <c r="H3413" s="137"/>
      <c r="I3413" s="137"/>
      <c r="J3413" s="137"/>
      <c r="K3413" s="137"/>
      <c r="L3413" s="137"/>
      <c r="M3413" s="137"/>
      <c r="N3413" s="137"/>
      <c r="O3413" s="137"/>
      <c r="P3413" s="137"/>
      <c r="Q3413" s="137"/>
      <c r="R3413" s="137"/>
      <c r="S3413" s="137"/>
      <c r="T3413" s="137"/>
      <c r="U3413" s="137"/>
      <c r="V3413" s="137"/>
      <c r="W3413" s="137"/>
      <c r="X3413" s="137"/>
      <c r="Y3413" s="137"/>
      <c r="Z3413" s="137"/>
      <c r="AA3413" s="137"/>
      <c r="AB3413" s="137"/>
    </row>
    <row r="3414" s="139" customFormat="1" spans="1:28">
      <c r="A3414" s="137"/>
      <c r="B3414" s="137"/>
      <c r="C3414" s="137"/>
      <c r="D3414" s="137"/>
      <c r="E3414" s="137"/>
      <c r="F3414" s="137"/>
      <c r="G3414" s="137"/>
      <c r="H3414" s="137"/>
      <c r="I3414" s="137"/>
      <c r="J3414" s="137"/>
      <c r="K3414" s="137"/>
      <c r="L3414" s="137"/>
      <c r="M3414" s="137"/>
      <c r="N3414" s="137"/>
      <c r="O3414" s="137"/>
      <c r="P3414" s="137"/>
      <c r="Q3414" s="137"/>
      <c r="R3414" s="137"/>
      <c r="S3414" s="137"/>
      <c r="T3414" s="137"/>
      <c r="U3414" s="137"/>
      <c r="V3414" s="137"/>
      <c r="W3414" s="137"/>
      <c r="X3414" s="137"/>
      <c r="Y3414" s="137"/>
      <c r="Z3414" s="137"/>
      <c r="AA3414" s="137"/>
      <c r="AB3414" s="137"/>
    </row>
    <row r="3415" s="139" customFormat="1" spans="1:28">
      <c r="A3415" s="137"/>
      <c r="B3415" s="137"/>
      <c r="C3415" s="137"/>
      <c r="D3415" s="137"/>
      <c r="E3415" s="137"/>
      <c r="F3415" s="137"/>
      <c r="G3415" s="137"/>
      <c r="H3415" s="137"/>
      <c r="I3415" s="137"/>
      <c r="J3415" s="137"/>
      <c r="K3415" s="137"/>
      <c r="L3415" s="137"/>
      <c r="M3415" s="137"/>
      <c r="N3415" s="137"/>
      <c r="O3415" s="137"/>
      <c r="P3415" s="137"/>
      <c r="Q3415" s="137"/>
      <c r="R3415" s="137"/>
      <c r="S3415" s="137"/>
      <c r="T3415" s="137"/>
      <c r="U3415" s="137"/>
      <c r="V3415" s="137"/>
      <c r="W3415" s="137"/>
      <c r="X3415" s="137"/>
      <c r="Y3415" s="137"/>
      <c r="Z3415" s="137"/>
      <c r="AA3415" s="137"/>
      <c r="AB3415" s="137"/>
    </row>
    <row r="3416" s="139" customFormat="1" spans="1:28">
      <c r="A3416" s="137"/>
      <c r="B3416" s="137"/>
      <c r="C3416" s="137"/>
      <c r="D3416" s="137"/>
      <c r="E3416" s="137"/>
      <c r="F3416" s="137"/>
      <c r="G3416" s="137"/>
      <c r="H3416" s="137"/>
      <c r="I3416" s="137"/>
      <c r="J3416" s="137"/>
      <c r="K3416" s="137"/>
      <c r="L3416" s="137"/>
      <c r="M3416" s="137"/>
      <c r="N3416" s="137"/>
      <c r="O3416" s="137"/>
      <c r="P3416" s="137"/>
      <c r="Q3416" s="137"/>
      <c r="R3416" s="137"/>
      <c r="S3416" s="137"/>
      <c r="T3416" s="137"/>
      <c r="U3416" s="137"/>
      <c r="V3416" s="137"/>
      <c r="W3416" s="137"/>
      <c r="X3416" s="137"/>
      <c r="Y3416" s="137"/>
      <c r="Z3416" s="137"/>
      <c r="AA3416" s="137"/>
      <c r="AB3416" s="137"/>
    </row>
    <row r="3417" s="139" customFormat="1" spans="1:28">
      <c r="A3417" s="137"/>
      <c r="B3417" s="137"/>
      <c r="C3417" s="137"/>
      <c r="D3417" s="137"/>
      <c r="E3417" s="137"/>
      <c r="F3417" s="137"/>
      <c r="G3417" s="137"/>
      <c r="H3417" s="137"/>
      <c r="I3417" s="137"/>
      <c r="J3417" s="137"/>
      <c r="K3417" s="137"/>
      <c r="L3417" s="137"/>
      <c r="M3417" s="137"/>
      <c r="N3417" s="137"/>
      <c r="O3417" s="137"/>
      <c r="P3417" s="137"/>
      <c r="Q3417" s="137"/>
      <c r="R3417" s="137"/>
      <c r="S3417" s="137"/>
      <c r="T3417" s="137"/>
      <c r="U3417" s="137"/>
      <c r="V3417" s="137"/>
      <c r="W3417" s="137"/>
      <c r="X3417" s="137"/>
      <c r="Y3417" s="137"/>
      <c r="Z3417" s="137"/>
      <c r="AA3417" s="137"/>
      <c r="AB3417" s="137"/>
    </row>
    <row r="3418" s="139" customFormat="1" spans="1:28">
      <c r="A3418" s="137"/>
      <c r="B3418" s="137"/>
      <c r="C3418" s="137"/>
      <c r="D3418" s="137"/>
      <c r="E3418" s="137"/>
      <c r="F3418" s="137"/>
      <c r="G3418" s="137"/>
      <c r="H3418" s="137"/>
      <c r="I3418" s="137"/>
      <c r="J3418" s="137"/>
      <c r="K3418" s="137"/>
      <c r="L3418" s="137"/>
      <c r="M3418" s="137"/>
      <c r="N3418" s="137"/>
      <c r="O3418" s="137"/>
      <c r="P3418" s="137"/>
      <c r="Q3418" s="137"/>
      <c r="R3418" s="137"/>
      <c r="S3418" s="137"/>
      <c r="T3418" s="137"/>
      <c r="U3418" s="137"/>
      <c r="V3418" s="137"/>
      <c r="W3418" s="137"/>
      <c r="X3418" s="137"/>
      <c r="Y3418" s="137"/>
      <c r="Z3418" s="137"/>
      <c r="AA3418" s="137"/>
      <c r="AB3418" s="137"/>
    </row>
    <row r="3419" s="139" customFormat="1" spans="1:28">
      <c r="A3419" s="137"/>
      <c r="B3419" s="137"/>
      <c r="C3419" s="137"/>
      <c r="D3419" s="137"/>
      <c r="E3419" s="137"/>
      <c r="F3419" s="137"/>
      <c r="G3419" s="137"/>
      <c r="H3419" s="137"/>
      <c r="I3419" s="137"/>
      <c r="J3419" s="137"/>
      <c r="K3419" s="137"/>
      <c r="L3419" s="137"/>
      <c r="M3419" s="137"/>
      <c r="N3419" s="137"/>
      <c r="O3419" s="137"/>
      <c r="P3419" s="137"/>
      <c r="Q3419" s="137"/>
      <c r="R3419" s="137"/>
      <c r="S3419" s="137"/>
      <c r="T3419" s="137"/>
      <c r="U3419" s="137"/>
      <c r="V3419" s="137"/>
      <c r="W3419" s="137"/>
      <c r="X3419" s="137"/>
      <c r="Y3419" s="137"/>
      <c r="Z3419" s="137"/>
      <c r="AA3419" s="137"/>
      <c r="AB3419" s="137"/>
    </row>
    <row r="3420" s="139" customFormat="1" spans="1:28">
      <c r="A3420" s="137"/>
      <c r="B3420" s="137"/>
      <c r="C3420" s="137"/>
      <c r="D3420" s="137"/>
      <c r="E3420" s="137"/>
      <c r="F3420" s="137"/>
      <c r="G3420" s="137"/>
      <c r="H3420" s="137"/>
      <c r="I3420" s="137"/>
      <c r="J3420" s="137"/>
      <c r="K3420" s="137"/>
      <c r="L3420" s="137"/>
      <c r="M3420" s="137"/>
      <c r="N3420" s="137"/>
      <c r="O3420" s="137"/>
      <c r="P3420" s="137"/>
      <c r="Q3420" s="137"/>
      <c r="R3420" s="137"/>
      <c r="S3420" s="137"/>
      <c r="T3420" s="137"/>
      <c r="U3420" s="137"/>
      <c r="V3420" s="137"/>
      <c r="W3420" s="137"/>
      <c r="X3420" s="137"/>
      <c r="Y3420" s="137"/>
      <c r="Z3420" s="137"/>
      <c r="AA3420" s="137"/>
      <c r="AB3420" s="137"/>
    </row>
    <row r="3421" s="139" customFormat="1" spans="1:28">
      <c r="A3421" s="137"/>
      <c r="B3421" s="137"/>
      <c r="C3421" s="137"/>
      <c r="D3421" s="137"/>
      <c r="E3421" s="137"/>
      <c r="F3421" s="137"/>
      <c r="G3421" s="137"/>
      <c r="H3421" s="137"/>
      <c r="I3421" s="137"/>
      <c r="J3421" s="137"/>
      <c r="K3421" s="137"/>
      <c r="L3421" s="137"/>
      <c r="M3421" s="137"/>
      <c r="N3421" s="137"/>
      <c r="O3421" s="137"/>
      <c r="P3421" s="137"/>
      <c r="Q3421" s="137"/>
      <c r="R3421" s="137"/>
      <c r="S3421" s="137"/>
      <c r="T3421" s="137"/>
      <c r="U3421" s="137"/>
      <c r="V3421" s="137"/>
      <c r="W3421" s="137"/>
      <c r="X3421" s="137"/>
      <c r="Y3421" s="137"/>
      <c r="Z3421" s="137"/>
      <c r="AA3421" s="137"/>
      <c r="AB3421" s="137"/>
    </row>
    <row r="3422" s="139" customFormat="1" spans="1:28">
      <c r="A3422" s="137"/>
      <c r="B3422" s="137"/>
      <c r="C3422" s="137"/>
      <c r="D3422" s="137"/>
      <c r="E3422" s="137"/>
      <c r="F3422" s="137"/>
      <c r="G3422" s="137"/>
      <c r="H3422" s="137"/>
      <c r="I3422" s="137"/>
      <c r="J3422" s="137"/>
      <c r="K3422" s="137"/>
      <c r="L3422" s="137"/>
      <c r="M3422" s="137"/>
      <c r="N3422" s="137"/>
      <c r="O3422" s="137"/>
      <c r="P3422" s="137"/>
      <c r="Q3422" s="137"/>
      <c r="R3422" s="137"/>
      <c r="S3422" s="137"/>
      <c r="T3422" s="137"/>
      <c r="U3422" s="137"/>
      <c r="V3422" s="137"/>
      <c r="W3422" s="137"/>
      <c r="X3422" s="137"/>
      <c r="Y3422" s="137"/>
      <c r="Z3422" s="137"/>
      <c r="AA3422" s="137"/>
      <c r="AB3422" s="137"/>
    </row>
    <row r="3423" s="139" customFormat="1" spans="1:28">
      <c r="A3423" s="137"/>
      <c r="B3423" s="137"/>
      <c r="C3423" s="137"/>
      <c r="D3423" s="137"/>
      <c r="E3423" s="137"/>
      <c r="F3423" s="137"/>
      <c r="G3423" s="137"/>
      <c r="H3423" s="137"/>
      <c r="I3423" s="137"/>
      <c r="J3423" s="137"/>
      <c r="K3423" s="137"/>
      <c r="L3423" s="137"/>
      <c r="M3423" s="137"/>
      <c r="N3423" s="137"/>
      <c r="O3423" s="137"/>
      <c r="P3423" s="137"/>
      <c r="Q3423" s="137"/>
      <c r="R3423" s="137"/>
      <c r="S3423" s="137"/>
      <c r="T3423" s="137"/>
      <c r="U3423" s="137"/>
      <c r="V3423" s="137"/>
      <c r="W3423" s="137"/>
      <c r="X3423" s="137"/>
      <c r="Y3423" s="137"/>
      <c r="Z3423" s="137"/>
      <c r="AA3423" s="137"/>
      <c r="AB3423" s="137"/>
    </row>
    <row r="3424" s="139" customFormat="1" spans="1:28">
      <c r="A3424" s="137"/>
      <c r="B3424" s="137"/>
      <c r="C3424" s="137"/>
      <c r="D3424" s="137"/>
      <c r="E3424" s="137"/>
      <c r="F3424" s="137"/>
      <c r="G3424" s="137"/>
      <c r="H3424" s="137"/>
      <c r="I3424" s="137"/>
      <c r="J3424" s="137"/>
      <c r="K3424" s="137"/>
      <c r="L3424" s="137"/>
      <c r="M3424" s="137"/>
      <c r="N3424" s="137"/>
      <c r="O3424" s="137"/>
      <c r="P3424" s="137"/>
      <c r="Q3424" s="137"/>
      <c r="R3424" s="137"/>
      <c r="S3424" s="137"/>
      <c r="T3424" s="137"/>
      <c r="U3424" s="137"/>
      <c r="V3424" s="137"/>
      <c r="W3424" s="137"/>
      <c r="X3424" s="137"/>
      <c r="Y3424" s="137"/>
      <c r="Z3424" s="137"/>
      <c r="AA3424" s="137"/>
      <c r="AB3424" s="137"/>
    </row>
    <row r="3425" s="139" customFormat="1" spans="1:28">
      <c r="A3425" s="137"/>
      <c r="B3425" s="137"/>
      <c r="C3425" s="137"/>
      <c r="D3425" s="137"/>
      <c r="E3425" s="137"/>
      <c r="F3425" s="137"/>
      <c r="G3425" s="137"/>
      <c r="H3425" s="137"/>
      <c r="I3425" s="137"/>
      <c r="J3425" s="137"/>
      <c r="K3425" s="137"/>
      <c r="L3425" s="137"/>
      <c r="M3425" s="137"/>
      <c r="N3425" s="137"/>
      <c r="O3425" s="137"/>
      <c r="P3425" s="137"/>
      <c r="Q3425" s="137"/>
      <c r="R3425" s="137"/>
      <c r="S3425" s="137"/>
      <c r="T3425" s="137"/>
      <c r="U3425" s="137"/>
      <c r="V3425" s="137"/>
      <c r="W3425" s="137"/>
      <c r="X3425" s="137"/>
      <c r="Y3425" s="137"/>
      <c r="Z3425" s="137"/>
      <c r="AA3425" s="137"/>
      <c r="AB3425" s="137"/>
    </row>
    <row r="3426" s="139" customFormat="1" spans="1:28">
      <c r="A3426" s="137"/>
      <c r="B3426" s="137"/>
      <c r="C3426" s="137"/>
      <c r="D3426" s="137"/>
      <c r="E3426" s="137"/>
      <c r="F3426" s="137"/>
      <c r="G3426" s="137"/>
      <c r="H3426" s="137"/>
      <c r="I3426" s="137"/>
      <c r="J3426" s="137"/>
      <c r="K3426" s="137"/>
      <c r="L3426" s="137"/>
      <c r="M3426" s="137"/>
      <c r="N3426" s="137"/>
      <c r="O3426" s="137"/>
      <c r="P3426" s="137"/>
      <c r="Q3426" s="137"/>
      <c r="R3426" s="137"/>
      <c r="S3426" s="137"/>
      <c r="T3426" s="137"/>
      <c r="U3426" s="137"/>
      <c r="V3426" s="137"/>
      <c r="W3426" s="137"/>
      <c r="X3426" s="137"/>
      <c r="Y3426" s="137"/>
      <c r="Z3426" s="137"/>
      <c r="AA3426" s="137"/>
      <c r="AB3426" s="137"/>
    </row>
    <row r="3427" s="139" customFormat="1" spans="1:28">
      <c r="A3427" s="137"/>
      <c r="B3427" s="137"/>
      <c r="C3427" s="137"/>
      <c r="D3427" s="137"/>
      <c r="E3427" s="137"/>
      <c r="F3427" s="137"/>
      <c r="G3427" s="137"/>
      <c r="H3427" s="137"/>
      <c r="I3427" s="137"/>
      <c r="J3427" s="137"/>
      <c r="K3427" s="137"/>
      <c r="L3427" s="137"/>
      <c r="M3427" s="137"/>
      <c r="N3427" s="137"/>
      <c r="O3427" s="137"/>
      <c r="P3427" s="137"/>
      <c r="Q3427" s="137"/>
      <c r="R3427" s="137"/>
      <c r="S3427" s="137"/>
      <c r="T3427" s="137"/>
      <c r="U3427" s="137"/>
      <c r="V3427" s="137"/>
      <c r="W3427" s="137"/>
      <c r="X3427" s="137"/>
      <c r="Y3427" s="137"/>
      <c r="Z3427" s="137"/>
      <c r="AA3427" s="137"/>
      <c r="AB3427" s="137"/>
    </row>
    <row r="3428" s="139" customFormat="1" spans="1:28">
      <c r="A3428" s="137"/>
      <c r="B3428" s="137"/>
      <c r="C3428" s="137"/>
      <c r="D3428" s="137"/>
      <c r="E3428" s="137"/>
      <c r="F3428" s="137"/>
      <c r="G3428" s="137"/>
      <c r="H3428" s="137"/>
      <c r="I3428" s="137"/>
      <c r="J3428" s="137"/>
      <c r="K3428" s="137"/>
      <c r="L3428" s="137"/>
      <c r="M3428" s="137"/>
      <c r="N3428" s="137"/>
      <c r="O3428" s="137"/>
      <c r="P3428" s="137"/>
      <c r="Q3428" s="137"/>
      <c r="R3428" s="137"/>
      <c r="S3428" s="137"/>
      <c r="T3428" s="137"/>
      <c r="U3428" s="137"/>
      <c r="V3428" s="137"/>
      <c r="W3428" s="137"/>
      <c r="X3428" s="137"/>
      <c r="Y3428" s="137"/>
      <c r="Z3428" s="137"/>
      <c r="AA3428" s="137"/>
      <c r="AB3428" s="137"/>
    </row>
    <row r="3429" s="139" customFormat="1" spans="1:28">
      <c r="A3429" s="137"/>
      <c r="B3429" s="137"/>
      <c r="C3429" s="137"/>
      <c r="D3429" s="137"/>
      <c r="E3429" s="137"/>
      <c r="F3429" s="137"/>
      <c r="G3429" s="137"/>
      <c r="H3429" s="137"/>
      <c r="I3429" s="137"/>
      <c r="J3429" s="137"/>
      <c r="K3429" s="137"/>
      <c r="L3429" s="137"/>
      <c r="M3429" s="137"/>
      <c r="N3429" s="137"/>
      <c r="O3429" s="137"/>
      <c r="P3429" s="137"/>
      <c r="Q3429" s="137"/>
      <c r="R3429" s="137"/>
      <c r="S3429" s="137"/>
      <c r="T3429" s="137"/>
      <c r="U3429" s="137"/>
      <c r="V3429" s="137"/>
      <c r="W3429" s="137"/>
      <c r="X3429" s="137"/>
      <c r="Y3429" s="137"/>
      <c r="Z3429" s="137"/>
      <c r="AA3429" s="137"/>
      <c r="AB3429" s="137"/>
    </row>
    <row r="3430" s="139" customFormat="1" spans="1:28">
      <c r="A3430" s="137"/>
      <c r="B3430" s="137"/>
      <c r="C3430" s="137"/>
      <c r="D3430" s="137"/>
      <c r="E3430" s="137"/>
      <c r="F3430" s="137"/>
      <c r="G3430" s="137"/>
      <c r="H3430" s="137"/>
      <c r="I3430" s="137"/>
      <c r="J3430" s="137"/>
      <c r="K3430" s="137"/>
      <c r="L3430" s="137"/>
      <c r="M3430" s="137"/>
      <c r="N3430" s="137"/>
      <c r="O3430" s="137"/>
      <c r="P3430" s="137"/>
      <c r="Q3430" s="137"/>
      <c r="R3430" s="137"/>
      <c r="S3430" s="137"/>
      <c r="T3430" s="137"/>
      <c r="U3430" s="137"/>
      <c r="V3430" s="137"/>
      <c r="W3430" s="137"/>
      <c r="X3430" s="137"/>
      <c r="Y3430" s="137"/>
      <c r="Z3430" s="137"/>
      <c r="AA3430" s="137"/>
      <c r="AB3430" s="137"/>
    </row>
    <row r="3431" s="139" customFormat="1" spans="1:28">
      <c r="A3431" s="137"/>
      <c r="B3431" s="137"/>
      <c r="C3431" s="137"/>
      <c r="D3431" s="137"/>
      <c r="E3431" s="137"/>
      <c r="F3431" s="137"/>
      <c r="G3431" s="137"/>
      <c r="H3431" s="137"/>
      <c r="I3431" s="137"/>
      <c r="J3431" s="137"/>
      <c r="K3431" s="137"/>
      <c r="L3431" s="137"/>
      <c r="M3431" s="137"/>
      <c r="N3431" s="137"/>
      <c r="O3431" s="137"/>
      <c r="P3431" s="137"/>
      <c r="Q3431" s="137"/>
      <c r="R3431" s="137"/>
      <c r="S3431" s="137"/>
      <c r="T3431" s="137"/>
      <c r="U3431" s="137"/>
      <c r="V3431" s="137"/>
      <c r="W3431" s="137"/>
      <c r="X3431" s="137"/>
      <c r="Y3431" s="137"/>
      <c r="Z3431" s="137"/>
      <c r="AA3431" s="137"/>
      <c r="AB3431" s="137"/>
    </row>
    <row r="3432" s="139" customFormat="1" spans="1:28">
      <c r="A3432" s="137"/>
      <c r="B3432" s="137"/>
      <c r="C3432" s="137"/>
      <c r="D3432" s="137"/>
      <c r="E3432" s="137"/>
      <c r="F3432" s="137"/>
      <c r="G3432" s="137"/>
      <c r="H3432" s="137"/>
      <c r="I3432" s="137"/>
      <c r="J3432" s="137"/>
      <c r="K3432" s="137"/>
      <c r="L3432" s="137"/>
      <c r="M3432" s="137"/>
      <c r="N3432" s="137"/>
      <c r="O3432" s="137"/>
      <c r="P3432" s="137"/>
      <c r="Q3432" s="137"/>
      <c r="R3432" s="137"/>
      <c r="S3432" s="137"/>
      <c r="T3432" s="137"/>
      <c r="U3432" s="137"/>
      <c r="V3432" s="137"/>
      <c r="W3432" s="137"/>
      <c r="X3432" s="137"/>
      <c r="Y3432" s="137"/>
      <c r="Z3432" s="137"/>
      <c r="AA3432" s="137"/>
      <c r="AB3432" s="137"/>
    </row>
    <row r="3433" s="139" customFormat="1" spans="1:28">
      <c r="A3433" s="137"/>
      <c r="B3433" s="137"/>
      <c r="C3433" s="137"/>
      <c r="D3433" s="137"/>
      <c r="E3433" s="137"/>
      <c r="F3433" s="137"/>
      <c r="G3433" s="137"/>
      <c r="H3433" s="137"/>
      <c r="I3433" s="137"/>
      <c r="J3433" s="137"/>
      <c r="K3433" s="137"/>
      <c r="L3433" s="137"/>
      <c r="M3433" s="137"/>
      <c r="N3433" s="137"/>
      <c r="O3433" s="137"/>
      <c r="P3433" s="137"/>
      <c r="Q3433" s="137"/>
      <c r="R3433" s="137"/>
      <c r="S3433" s="137"/>
      <c r="T3433" s="137"/>
      <c r="U3433" s="137"/>
      <c r="V3433" s="137"/>
      <c r="W3433" s="137"/>
      <c r="X3433" s="137"/>
      <c r="Y3433" s="137"/>
      <c r="Z3433" s="137"/>
      <c r="AA3433" s="137"/>
      <c r="AB3433" s="137"/>
    </row>
    <row r="3434" s="139" customFormat="1" spans="1:28">
      <c r="A3434" s="137"/>
      <c r="B3434" s="137"/>
      <c r="C3434" s="137"/>
      <c r="D3434" s="137"/>
      <c r="E3434" s="137"/>
      <c r="F3434" s="137"/>
      <c r="G3434" s="137"/>
      <c r="H3434" s="137"/>
      <c r="I3434" s="137"/>
      <c r="J3434" s="137"/>
      <c r="K3434" s="137"/>
      <c r="L3434" s="137"/>
      <c r="M3434" s="137"/>
      <c r="N3434" s="137"/>
      <c r="O3434" s="137"/>
      <c r="P3434" s="137"/>
      <c r="Q3434" s="137"/>
      <c r="R3434" s="137"/>
      <c r="S3434" s="137"/>
      <c r="T3434" s="137"/>
      <c r="U3434" s="137"/>
      <c r="V3434" s="137"/>
      <c r="W3434" s="137"/>
      <c r="X3434" s="137"/>
      <c r="Y3434" s="137"/>
      <c r="Z3434" s="137"/>
      <c r="AA3434" s="137"/>
      <c r="AB3434" s="137"/>
    </row>
    <row r="3435" s="139" customFormat="1" spans="1:28">
      <c r="A3435" s="137"/>
      <c r="B3435" s="137"/>
      <c r="C3435" s="137"/>
      <c r="D3435" s="137"/>
      <c r="E3435" s="137"/>
      <c r="F3435" s="137"/>
      <c r="G3435" s="137"/>
      <c r="H3435" s="137"/>
      <c r="I3435" s="137"/>
      <c r="J3435" s="137"/>
      <c r="K3435" s="137"/>
      <c r="L3435" s="137"/>
      <c r="M3435" s="137"/>
      <c r="N3435" s="137"/>
      <c r="O3435" s="137"/>
      <c r="P3435" s="137"/>
      <c r="Q3435" s="137"/>
      <c r="R3435" s="137"/>
      <c r="S3435" s="137"/>
      <c r="T3435" s="137"/>
      <c r="U3435" s="137"/>
      <c r="V3435" s="137"/>
      <c r="W3435" s="137"/>
      <c r="X3435" s="137"/>
      <c r="Y3435" s="137"/>
      <c r="Z3435" s="137"/>
      <c r="AA3435" s="137"/>
      <c r="AB3435" s="137"/>
    </row>
    <row r="3436" s="139" customFormat="1" spans="1:28">
      <c r="A3436" s="137"/>
      <c r="B3436" s="137"/>
      <c r="C3436" s="137"/>
      <c r="D3436" s="137"/>
      <c r="E3436" s="137"/>
      <c r="F3436" s="137"/>
      <c r="G3436" s="137"/>
      <c r="H3436" s="137"/>
      <c r="I3436" s="137"/>
      <c r="J3436" s="137"/>
      <c r="K3436" s="137"/>
      <c r="L3436" s="137"/>
      <c r="M3436" s="137"/>
      <c r="N3436" s="137"/>
      <c r="O3436" s="137"/>
      <c r="P3436" s="137"/>
      <c r="Q3436" s="137"/>
      <c r="R3436" s="137"/>
      <c r="S3436" s="137"/>
      <c r="T3436" s="137"/>
      <c r="U3436" s="137"/>
      <c r="V3436" s="137"/>
      <c r="W3436" s="137"/>
      <c r="X3436" s="137"/>
      <c r="Y3436" s="137"/>
      <c r="Z3436" s="137"/>
      <c r="AA3436" s="137"/>
      <c r="AB3436" s="137"/>
    </row>
    <row r="3437" s="139" customFormat="1" spans="1:28">
      <c r="A3437" s="137"/>
      <c r="B3437" s="137"/>
      <c r="C3437" s="137"/>
      <c r="D3437" s="137"/>
      <c r="E3437" s="137"/>
      <c r="F3437" s="137"/>
      <c r="G3437" s="137"/>
      <c r="H3437" s="137"/>
      <c r="I3437" s="137"/>
      <c r="J3437" s="137"/>
      <c r="K3437" s="137"/>
      <c r="L3437" s="137"/>
      <c r="M3437" s="137"/>
      <c r="N3437" s="137"/>
      <c r="O3437" s="137"/>
      <c r="P3437" s="137"/>
      <c r="Q3437" s="137"/>
      <c r="R3437" s="137"/>
      <c r="S3437" s="137"/>
      <c r="T3437" s="137"/>
      <c r="U3437" s="137"/>
      <c r="V3437" s="137"/>
      <c r="W3437" s="137"/>
      <c r="X3437" s="137"/>
      <c r="Y3437" s="137"/>
      <c r="Z3437" s="137"/>
      <c r="AA3437" s="137"/>
      <c r="AB3437" s="137"/>
    </row>
    <row r="3438" s="139" customFormat="1" spans="1:28">
      <c r="A3438" s="137"/>
      <c r="B3438" s="137"/>
      <c r="C3438" s="137"/>
      <c r="D3438" s="137"/>
      <c r="E3438" s="137"/>
      <c r="F3438" s="137"/>
      <c r="G3438" s="137"/>
      <c r="H3438" s="137"/>
      <c r="I3438" s="137"/>
      <c r="J3438" s="137"/>
      <c r="K3438" s="137"/>
      <c r="L3438" s="137"/>
      <c r="M3438" s="137"/>
      <c r="N3438" s="137"/>
      <c r="O3438" s="137"/>
      <c r="P3438" s="137"/>
      <c r="Q3438" s="137"/>
      <c r="R3438" s="137"/>
      <c r="S3438" s="137"/>
      <c r="T3438" s="137"/>
      <c r="U3438" s="137"/>
      <c r="V3438" s="137"/>
      <c r="W3438" s="137"/>
      <c r="X3438" s="137"/>
      <c r="Y3438" s="137"/>
      <c r="Z3438" s="137"/>
      <c r="AA3438" s="137"/>
      <c r="AB3438" s="137"/>
    </row>
    <row r="3439" s="139" customFormat="1" spans="1:28">
      <c r="A3439" s="137"/>
      <c r="B3439" s="137"/>
      <c r="C3439" s="137"/>
      <c r="D3439" s="137"/>
      <c r="E3439" s="137"/>
      <c r="F3439" s="137"/>
      <c r="G3439" s="137"/>
      <c r="H3439" s="137"/>
      <c r="I3439" s="137"/>
      <c r="J3439" s="137"/>
      <c r="K3439" s="137"/>
      <c r="L3439" s="137"/>
      <c r="M3439" s="137"/>
      <c r="N3439" s="137"/>
      <c r="O3439" s="137"/>
      <c r="P3439" s="137"/>
      <c r="Q3439" s="137"/>
      <c r="R3439" s="137"/>
      <c r="S3439" s="137"/>
      <c r="T3439" s="137"/>
      <c r="U3439" s="137"/>
      <c r="V3439" s="137"/>
      <c r="W3439" s="137"/>
      <c r="X3439" s="137"/>
      <c r="Y3439" s="137"/>
      <c r="Z3439" s="137"/>
      <c r="AA3439" s="137"/>
      <c r="AB3439" s="137"/>
    </row>
    <row r="3440" s="139" customFormat="1" spans="1:28">
      <c r="A3440" s="137"/>
      <c r="B3440" s="137"/>
      <c r="C3440" s="137"/>
      <c r="D3440" s="137"/>
      <c r="E3440" s="137"/>
      <c r="F3440" s="137"/>
      <c r="G3440" s="137"/>
      <c r="H3440" s="137"/>
      <c r="I3440" s="137"/>
      <c r="J3440" s="137"/>
      <c r="K3440" s="137"/>
      <c r="L3440" s="137"/>
      <c r="M3440" s="137"/>
      <c r="N3440" s="137"/>
      <c r="O3440" s="137"/>
      <c r="P3440" s="137"/>
      <c r="Q3440" s="137"/>
      <c r="R3440" s="137"/>
      <c r="S3440" s="137"/>
      <c r="T3440" s="137"/>
      <c r="U3440" s="137"/>
      <c r="V3440" s="137"/>
      <c r="W3440" s="137"/>
      <c r="X3440" s="137"/>
      <c r="Y3440" s="137"/>
      <c r="Z3440" s="137"/>
      <c r="AA3440" s="137"/>
      <c r="AB3440" s="137"/>
    </row>
    <row r="3441" s="139" customFormat="1" spans="1:28">
      <c r="A3441" s="137"/>
      <c r="B3441" s="137"/>
      <c r="C3441" s="137"/>
      <c r="D3441" s="137"/>
      <c r="E3441" s="137"/>
      <c r="F3441" s="137"/>
      <c r="G3441" s="137"/>
      <c r="H3441" s="137"/>
      <c r="I3441" s="137"/>
      <c r="J3441" s="137"/>
      <c r="K3441" s="137"/>
      <c r="L3441" s="137"/>
      <c r="M3441" s="137"/>
      <c r="N3441" s="137"/>
      <c r="O3441" s="137"/>
      <c r="P3441" s="137"/>
      <c r="Q3441" s="137"/>
      <c r="R3441" s="137"/>
      <c r="S3441" s="137"/>
      <c r="T3441" s="137"/>
      <c r="U3441" s="137"/>
      <c r="V3441" s="137"/>
      <c r="W3441" s="137"/>
      <c r="X3441" s="137"/>
      <c r="Y3441" s="137"/>
      <c r="Z3441" s="137"/>
      <c r="AA3441" s="137"/>
      <c r="AB3441" s="137"/>
    </row>
    <row r="3442" s="139" customFormat="1" spans="1:28">
      <c r="A3442" s="137"/>
      <c r="B3442" s="137"/>
      <c r="C3442" s="137"/>
      <c r="D3442" s="137"/>
      <c r="E3442" s="137"/>
      <c r="F3442" s="137"/>
      <c r="G3442" s="137"/>
      <c r="H3442" s="137"/>
      <c r="I3442" s="137"/>
      <c r="J3442" s="137"/>
      <c r="K3442" s="137"/>
      <c r="L3442" s="137"/>
      <c r="M3442" s="137"/>
      <c r="N3442" s="137"/>
      <c r="O3442" s="137"/>
      <c r="P3442" s="137"/>
      <c r="Q3442" s="137"/>
      <c r="R3442" s="137"/>
      <c r="S3442" s="137"/>
      <c r="T3442" s="137"/>
      <c r="U3442" s="137"/>
      <c r="V3442" s="137"/>
      <c r="W3442" s="137"/>
      <c r="X3442" s="137"/>
      <c r="Y3442" s="137"/>
      <c r="Z3442" s="137"/>
      <c r="AA3442" s="137"/>
      <c r="AB3442" s="137"/>
    </row>
    <row r="3443" s="139" customFormat="1" spans="1:28">
      <c r="A3443" s="137"/>
      <c r="B3443" s="137"/>
      <c r="C3443" s="137"/>
      <c r="D3443" s="137"/>
      <c r="E3443" s="137"/>
      <c r="F3443" s="137"/>
      <c r="G3443" s="137"/>
      <c r="H3443" s="137"/>
      <c r="I3443" s="137"/>
      <c r="J3443" s="137"/>
      <c r="K3443" s="137"/>
      <c r="L3443" s="137"/>
      <c r="M3443" s="137"/>
      <c r="N3443" s="137"/>
      <c r="O3443" s="137"/>
      <c r="P3443" s="137"/>
      <c r="Q3443" s="137"/>
      <c r="R3443" s="137"/>
      <c r="S3443" s="137"/>
      <c r="T3443" s="137"/>
      <c r="U3443" s="137"/>
      <c r="V3443" s="137"/>
      <c r="W3443" s="137"/>
      <c r="X3443" s="137"/>
      <c r="Y3443" s="137"/>
      <c r="Z3443" s="137"/>
      <c r="AA3443" s="137"/>
      <c r="AB3443" s="137"/>
    </row>
    <row r="3444" s="139" customFormat="1" spans="1:28">
      <c r="A3444" s="137"/>
      <c r="B3444" s="137"/>
      <c r="C3444" s="137"/>
      <c r="D3444" s="137"/>
      <c r="E3444" s="137"/>
      <c r="F3444" s="137"/>
      <c r="G3444" s="137"/>
      <c r="H3444" s="137"/>
      <c r="I3444" s="137"/>
      <c r="J3444" s="137"/>
      <c r="K3444" s="137"/>
      <c r="L3444" s="137"/>
      <c r="M3444" s="137"/>
      <c r="N3444" s="137"/>
      <c r="O3444" s="137"/>
      <c r="P3444" s="137"/>
      <c r="Q3444" s="137"/>
      <c r="R3444" s="137"/>
      <c r="S3444" s="137"/>
      <c r="T3444" s="137"/>
      <c r="U3444" s="137"/>
      <c r="V3444" s="137"/>
      <c r="W3444" s="137"/>
      <c r="X3444" s="137"/>
      <c r="Y3444" s="137"/>
      <c r="Z3444" s="137"/>
      <c r="AA3444" s="137"/>
      <c r="AB3444" s="137"/>
    </row>
    <row r="3445" s="139" customFormat="1" spans="1:28">
      <c r="A3445" s="137"/>
      <c r="B3445" s="137"/>
      <c r="C3445" s="137"/>
      <c r="D3445" s="137"/>
      <c r="E3445" s="137"/>
      <c r="F3445" s="137"/>
      <c r="G3445" s="137"/>
      <c r="H3445" s="137"/>
      <c r="I3445" s="137"/>
      <c r="J3445" s="137"/>
      <c r="K3445" s="137"/>
      <c r="L3445" s="137"/>
      <c r="M3445" s="137"/>
      <c r="N3445" s="137"/>
      <c r="O3445" s="137"/>
      <c r="P3445" s="137"/>
      <c r="Q3445" s="137"/>
      <c r="R3445" s="137"/>
      <c r="S3445" s="137"/>
      <c r="T3445" s="137"/>
      <c r="U3445" s="137"/>
      <c r="V3445" s="137"/>
      <c r="W3445" s="137"/>
      <c r="X3445" s="137"/>
      <c r="Y3445" s="137"/>
      <c r="Z3445" s="137"/>
      <c r="AA3445" s="137"/>
      <c r="AB3445" s="137"/>
    </row>
    <row r="3446" s="139" customFormat="1" spans="1:28">
      <c r="A3446" s="137"/>
      <c r="B3446" s="137"/>
      <c r="C3446" s="137"/>
      <c r="D3446" s="137"/>
      <c r="E3446" s="137"/>
      <c r="F3446" s="137"/>
      <c r="G3446" s="137"/>
      <c r="H3446" s="137"/>
      <c r="I3446" s="137"/>
      <c r="J3446" s="137"/>
      <c r="K3446" s="137"/>
      <c r="L3446" s="137"/>
      <c r="M3446" s="137"/>
      <c r="N3446" s="137"/>
      <c r="O3446" s="137"/>
      <c r="P3446" s="137"/>
      <c r="Q3446" s="137"/>
      <c r="R3446" s="137"/>
      <c r="S3446" s="137"/>
      <c r="T3446" s="137"/>
      <c r="U3446" s="137"/>
      <c r="V3446" s="137"/>
      <c r="W3446" s="137"/>
      <c r="X3446" s="137"/>
      <c r="Y3446" s="137"/>
      <c r="Z3446" s="137"/>
      <c r="AA3446" s="137"/>
      <c r="AB3446" s="137"/>
    </row>
    <row r="3447" s="139" customFormat="1" spans="1:28">
      <c r="A3447" s="137"/>
      <c r="B3447" s="137"/>
      <c r="C3447" s="137"/>
      <c r="D3447" s="137"/>
      <c r="E3447" s="137"/>
      <c r="F3447" s="137"/>
      <c r="G3447" s="137"/>
      <c r="H3447" s="137"/>
      <c r="I3447" s="137"/>
      <c r="J3447" s="137"/>
      <c r="K3447" s="137"/>
      <c r="L3447" s="137"/>
      <c r="M3447" s="137"/>
      <c r="N3447" s="137"/>
      <c r="O3447" s="137"/>
      <c r="P3447" s="137"/>
      <c r="Q3447" s="137"/>
      <c r="R3447" s="137"/>
      <c r="S3447" s="137"/>
      <c r="T3447" s="137"/>
      <c r="U3447" s="137"/>
      <c r="V3447" s="137"/>
      <c r="W3447" s="137"/>
      <c r="X3447" s="137"/>
      <c r="Y3447" s="137"/>
      <c r="Z3447" s="137"/>
      <c r="AA3447" s="137"/>
      <c r="AB3447" s="137"/>
    </row>
    <row r="3448" s="139" customFormat="1" spans="1:28">
      <c r="A3448" s="137"/>
      <c r="B3448" s="137"/>
      <c r="C3448" s="137"/>
      <c r="D3448" s="137"/>
      <c r="E3448" s="137"/>
      <c r="F3448" s="137"/>
      <c r="G3448" s="137"/>
      <c r="H3448" s="137"/>
      <c r="I3448" s="137"/>
      <c r="J3448" s="137"/>
      <c r="K3448" s="137"/>
      <c r="L3448" s="137"/>
      <c r="M3448" s="137"/>
      <c r="N3448" s="137"/>
      <c r="O3448" s="137"/>
      <c r="P3448" s="137"/>
      <c r="Q3448" s="137"/>
      <c r="R3448" s="137"/>
      <c r="S3448" s="137"/>
      <c r="T3448" s="137"/>
      <c r="U3448" s="137"/>
      <c r="V3448" s="137"/>
      <c r="W3448" s="137"/>
      <c r="X3448" s="137"/>
      <c r="Y3448" s="137"/>
      <c r="Z3448" s="137"/>
      <c r="AA3448" s="137"/>
      <c r="AB3448" s="137"/>
    </row>
    <row r="3449" s="139" customFormat="1" spans="1:28">
      <c r="A3449" s="137"/>
      <c r="B3449" s="137"/>
      <c r="C3449" s="137"/>
      <c r="D3449" s="137"/>
      <c r="E3449" s="137"/>
      <c r="F3449" s="137"/>
      <c r="G3449" s="137"/>
      <c r="H3449" s="137"/>
      <c r="I3449" s="137"/>
      <c r="J3449" s="137"/>
      <c r="K3449" s="137"/>
      <c r="L3449" s="137"/>
      <c r="M3449" s="137"/>
      <c r="N3449" s="137"/>
      <c r="O3449" s="137"/>
      <c r="P3449" s="137"/>
      <c r="Q3449" s="137"/>
      <c r="R3449" s="137"/>
      <c r="S3449" s="137"/>
      <c r="T3449" s="137"/>
      <c r="U3449" s="137"/>
      <c r="V3449" s="137"/>
      <c r="W3449" s="137"/>
      <c r="X3449" s="137"/>
      <c r="Y3449" s="137"/>
      <c r="Z3449" s="137"/>
      <c r="AA3449" s="137"/>
      <c r="AB3449" s="137"/>
    </row>
    <row r="3450" s="139" customFormat="1" spans="1:28">
      <c r="A3450" s="137"/>
      <c r="B3450" s="137"/>
      <c r="C3450" s="137"/>
      <c r="D3450" s="137"/>
      <c r="E3450" s="137"/>
      <c r="F3450" s="137"/>
      <c r="G3450" s="137"/>
      <c r="H3450" s="137"/>
      <c r="I3450" s="137"/>
      <c r="J3450" s="137"/>
      <c r="K3450" s="137"/>
      <c r="L3450" s="137"/>
      <c r="M3450" s="137"/>
      <c r="N3450" s="137"/>
      <c r="O3450" s="137"/>
      <c r="P3450" s="137"/>
      <c r="Q3450" s="137"/>
      <c r="R3450" s="137"/>
      <c r="S3450" s="137"/>
      <c r="T3450" s="137"/>
      <c r="U3450" s="137"/>
      <c r="V3450" s="137"/>
      <c r="W3450" s="137"/>
      <c r="X3450" s="137"/>
      <c r="Y3450" s="137"/>
      <c r="Z3450" s="137"/>
      <c r="AA3450" s="137"/>
      <c r="AB3450" s="137"/>
    </row>
    <row r="3451" s="139" customFormat="1" spans="1:28">
      <c r="A3451" s="137"/>
      <c r="B3451" s="137"/>
      <c r="C3451" s="137"/>
      <c r="D3451" s="137"/>
      <c r="E3451" s="137"/>
      <c r="F3451" s="137"/>
      <c r="G3451" s="137"/>
      <c r="H3451" s="137"/>
      <c r="I3451" s="137"/>
      <c r="J3451" s="137"/>
      <c r="K3451" s="137"/>
      <c r="L3451" s="137"/>
      <c r="M3451" s="137"/>
      <c r="N3451" s="137"/>
      <c r="O3451" s="137"/>
      <c r="P3451" s="137"/>
      <c r="Q3451" s="137"/>
      <c r="R3451" s="137"/>
      <c r="S3451" s="137"/>
      <c r="T3451" s="137"/>
      <c r="U3451" s="137"/>
      <c r="V3451" s="137"/>
      <c r="W3451" s="137"/>
      <c r="X3451" s="137"/>
      <c r="Y3451" s="137"/>
      <c r="Z3451" s="137"/>
      <c r="AA3451" s="137"/>
      <c r="AB3451" s="137"/>
    </row>
    <row r="3452" s="139" customFormat="1" spans="1:28">
      <c r="A3452" s="137"/>
      <c r="B3452" s="137"/>
      <c r="C3452" s="137"/>
      <c r="D3452" s="137"/>
      <c r="E3452" s="137"/>
      <c r="F3452" s="137"/>
      <c r="G3452" s="137"/>
      <c r="H3452" s="137"/>
      <c r="I3452" s="137"/>
      <c r="J3452" s="137"/>
      <c r="K3452" s="137"/>
      <c r="L3452" s="137"/>
      <c r="M3452" s="137"/>
      <c r="N3452" s="137"/>
      <c r="O3452" s="137"/>
      <c r="P3452" s="137"/>
      <c r="Q3452" s="137"/>
      <c r="R3452" s="137"/>
      <c r="S3452" s="137"/>
      <c r="T3452" s="137"/>
      <c r="U3452" s="137"/>
      <c r="V3452" s="137"/>
      <c r="W3452" s="137"/>
      <c r="X3452" s="137"/>
      <c r="Y3452" s="137"/>
      <c r="Z3452" s="137"/>
      <c r="AA3452" s="137"/>
      <c r="AB3452" s="137"/>
    </row>
    <row r="3453" s="139" customFormat="1" spans="1:28">
      <c r="A3453" s="137"/>
      <c r="B3453" s="137"/>
      <c r="C3453" s="137"/>
      <c r="D3453" s="137"/>
      <c r="E3453" s="137"/>
      <c r="F3453" s="137"/>
      <c r="G3453" s="137"/>
      <c r="H3453" s="137"/>
      <c r="I3453" s="137"/>
      <c r="J3453" s="137"/>
      <c r="K3453" s="137"/>
      <c r="L3453" s="137"/>
      <c r="M3453" s="137"/>
      <c r="N3453" s="137"/>
      <c r="O3453" s="137"/>
      <c r="P3453" s="137"/>
      <c r="Q3453" s="137"/>
      <c r="R3453" s="137"/>
      <c r="S3453" s="137"/>
      <c r="T3453" s="137"/>
      <c r="U3453" s="137"/>
      <c r="V3453" s="137"/>
      <c r="W3453" s="137"/>
      <c r="X3453" s="137"/>
      <c r="Y3453" s="137"/>
      <c r="Z3453" s="137"/>
      <c r="AA3453" s="137"/>
      <c r="AB3453" s="137"/>
    </row>
    <row r="3454" s="139" customFormat="1" spans="1:28">
      <c r="A3454" s="137"/>
      <c r="B3454" s="137"/>
      <c r="C3454" s="137"/>
      <c r="D3454" s="137"/>
      <c r="E3454" s="137"/>
      <c r="F3454" s="137"/>
      <c r="G3454" s="137"/>
      <c r="H3454" s="137"/>
      <c r="I3454" s="137"/>
      <c r="J3454" s="137"/>
      <c r="K3454" s="137"/>
      <c r="L3454" s="137"/>
      <c r="M3454" s="137"/>
      <c r="N3454" s="137"/>
      <c r="O3454" s="137"/>
      <c r="P3454" s="137"/>
      <c r="Q3454" s="137"/>
      <c r="R3454" s="137"/>
      <c r="S3454" s="137"/>
      <c r="T3454" s="137"/>
      <c r="U3454" s="137"/>
      <c r="V3454" s="137"/>
      <c r="W3454" s="137"/>
      <c r="X3454" s="137"/>
      <c r="Y3454" s="137"/>
      <c r="Z3454" s="137"/>
      <c r="AA3454" s="137"/>
      <c r="AB3454" s="137"/>
    </row>
    <row r="3455" s="139" customFormat="1" spans="1:28">
      <c r="A3455" s="137"/>
      <c r="B3455" s="137"/>
      <c r="C3455" s="137"/>
      <c r="D3455" s="137"/>
      <c r="E3455" s="137"/>
      <c r="F3455" s="137"/>
      <c r="G3455" s="137"/>
      <c r="H3455" s="137"/>
      <c r="I3455" s="137"/>
      <c r="J3455" s="137"/>
      <c r="K3455" s="137"/>
      <c r="L3455" s="137"/>
      <c r="M3455" s="137"/>
      <c r="N3455" s="137"/>
      <c r="O3455" s="137"/>
      <c r="P3455" s="137"/>
      <c r="Q3455" s="137"/>
      <c r="R3455" s="137"/>
      <c r="S3455" s="137"/>
      <c r="T3455" s="137"/>
      <c r="U3455" s="137"/>
      <c r="V3455" s="137"/>
      <c r="W3455" s="137"/>
      <c r="X3455" s="137"/>
      <c r="Y3455" s="137"/>
      <c r="Z3455" s="137"/>
      <c r="AA3455" s="137"/>
      <c r="AB3455" s="137"/>
    </row>
    <row r="3456" s="139" customFormat="1"/>
    <row r="3457" s="139" customFormat="1" ht="13.5"/>
    <row r="3458" s="139" customFormat="1" ht="13.5"/>
    <row r="3459" s="139" customFormat="1" ht="13.5"/>
    <row r="3460" s="139" customFormat="1" ht="13.5"/>
    <row r="3461" s="139" customFormat="1" ht="13.5"/>
    <row r="3462" s="139" customFormat="1" ht="13.5"/>
    <row r="3463" s="139" customFormat="1" ht="13.5"/>
    <row r="3464" s="139" customFormat="1" ht="13.5"/>
    <row r="3465" s="139" customFormat="1" ht="13.5"/>
    <row r="3466" s="139" customFormat="1" ht="13.5"/>
    <row r="3467" s="139" customFormat="1" ht="13.5"/>
    <row r="3468" s="139" customFormat="1" ht="13.5"/>
    <row r="3469" s="139" customFormat="1" ht="13.5"/>
    <row r="3470" s="139" customFormat="1" ht="13.5"/>
    <row r="3471" s="139" customFormat="1" ht="13.5"/>
    <row r="3472" s="139" customFormat="1" ht="13.5"/>
    <row r="3473" s="139" customFormat="1" ht="13.5"/>
    <row r="3474" s="139" customFormat="1" ht="13.5"/>
    <row r="3475" s="139" customFormat="1" ht="13.5"/>
    <row r="3476" s="139" customFormat="1" ht="13.5"/>
    <row r="3477" s="139" customFormat="1" ht="13.5"/>
    <row r="3478" s="139" customFormat="1" ht="13.5"/>
    <row r="3479" s="139" customFormat="1" ht="13.5"/>
    <row r="3480" s="139" customFormat="1" ht="13.5"/>
    <row r="3481" s="139" customFormat="1" ht="13.5"/>
    <row r="3482" s="139" customFormat="1" ht="13.5"/>
    <row r="3483" s="139" customFormat="1" ht="13.5"/>
    <row r="3484" s="139" customFormat="1" ht="13.5"/>
    <row r="3485" s="139" customFormat="1" ht="13.5"/>
    <row r="3486" s="139" customFormat="1" ht="13.5"/>
    <row r="3487" s="139" customFormat="1" ht="13.5"/>
    <row r="3488" s="139" customFormat="1" ht="13.5"/>
    <row r="3489" s="139" customFormat="1" ht="13.5"/>
    <row r="3490" s="139" customFormat="1" ht="13.5"/>
    <row r="3491" s="139" customFormat="1" ht="13.5"/>
    <row r="3492" s="139" customFormat="1" ht="13.5"/>
    <row r="3493" s="139" customFormat="1" ht="13.5"/>
    <row r="3494" s="139" customFormat="1" ht="13.5"/>
    <row r="3495" s="139" customFormat="1" ht="13.5"/>
    <row r="3496" s="139" customFormat="1" ht="13.5"/>
    <row r="3497" s="139" customFormat="1" ht="13.5"/>
    <row r="3498" s="139" customFormat="1" ht="13.5"/>
    <row r="3499" s="139" customFormat="1" ht="13.5"/>
    <row r="3500" s="139" customFormat="1" ht="13.5"/>
    <row r="3501" s="139" customFormat="1" ht="13.5"/>
    <row r="3502" s="139" customFormat="1" ht="13.5"/>
    <row r="3503" s="139" customFormat="1" ht="13.5"/>
    <row r="3504" s="139" customFormat="1" ht="13.5"/>
    <row r="3505" s="139" customFormat="1" ht="13.5"/>
    <row r="3506" s="139" customFormat="1" ht="13.5"/>
    <row r="3507" s="139" customFormat="1" ht="13.5"/>
    <row r="3508" s="139" customFormat="1" ht="13.5"/>
    <row r="3509" s="139" customFormat="1" ht="13.5"/>
    <row r="3510" s="139" customFormat="1" ht="13.5"/>
    <row r="3511" s="139" customFormat="1" ht="13.5"/>
    <row r="3512" s="139" customFormat="1" ht="13.5"/>
    <row r="3513" s="139" customFormat="1" ht="13.5"/>
    <row r="3514" s="139" customFormat="1" ht="13.5"/>
    <row r="3515" s="139" customFormat="1" ht="13.5"/>
    <row r="3516" s="139" customFormat="1" ht="13.5"/>
    <row r="3517" s="139" customFormat="1" ht="13.5"/>
    <row r="3518" s="139" customFormat="1" ht="13.5"/>
    <row r="3519" s="139" customFormat="1" ht="13.5"/>
    <row r="3520" s="139" customFormat="1" ht="13.5"/>
    <row r="3521" s="139" customFormat="1" ht="13.5"/>
    <row r="3522" s="139" customFormat="1" ht="13.5"/>
    <row r="3523" s="139" customFormat="1" ht="13.5"/>
    <row r="3524" s="139" customFormat="1" ht="13.5"/>
    <row r="3525" s="139" customFormat="1" ht="13.5"/>
    <row r="3526" s="139" customFormat="1" ht="13.5"/>
    <row r="3527" s="139" customFormat="1" ht="13.5"/>
    <row r="3528" s="139" customFormat="1" ht="13.5"/>
    <row r="3529" s="139" customFormat="1" ht="13.5"/>
    <row r="3530" s="139" customFormat="1" ht="13.5"/>
    <row r="3531" s="139" customFormat="1" ht="13.5"/>
    <row r="3532" s="139" customFormat="1" ht="13.5"/>
    <row r="3533" s="139" customFormat="1" ht="13.5"/>
    <row r="3534" s="139" customFormat="1" ht="13.5"/>
    <row r="3535" s="139" customFormat="1" ht="13.5"/>
    <row r="3536" s="139" customFormat="1" ht="13.5"/>
    <row r="3537" s="139" customFormat="1" ht="13.5"/>
    <row r="3538" s="139" customFormat="1" ht="13.5"/>
    <row r="3539" s="139" customFormat="1" ht="13.5"/>
    <row r="3540" s="139" customFormat="1" ht="13.5"/>
    <row r="3541" s="139" customFormat="1" ht="13.5"/>
    <row r="3542" s="139" customFormat="1" ht="13.5"/>
    <row r="3543" s="139" customFormat="1" ht="13.5"/>
    <row r="3544" s="139" customFormat="1" ht="13.5"/>
    <row r="3545" s="139" customFormat="1" ht="13.5"/>
    <row r="3546" s="139" customFormat="1" ht="13.5"/>
    <row r="3547" s="139" customFormat="1" ht="13.5"/>
    <row r="3548" s="139" customFormat="1" ht="13.5"/>
    <row r="3549" s="139" customFormat="1" ht="13.5"/>
    <row r="3550" s="139" customFormat="1" ht="13.5"/>
    <row r="3551" s="139" customFormat="1" ht="13.5"/>
    <row r="3552" s="139" customFormat="1" ht="13.5"/>
    <row r="3553" s="139" customFormat="1" ht="13.5"/>
    <row r="3554" s="139" customFormat="1" ht="13.5"/>
    <row r="3555" s="139" customFormat="1" ht="13.5"/>
    <row r="3556" s="139" customFormat="1" ht="13.5"/>
    <row r="3557" s="139" customFormat="1" ht="13.5"/>
    <row r="3558" s="139" customFormat="1" ht="13.5"/>
    <row r="3559" s="139" customFormat="1" ht="13.5"/>
    <row r="3560" s="139" customFormat="1" ht="13.5"/>
    <row r="3561" s="139" customFormat="1" ht="13.5"/>
    <row r="3562" s="139" customFormat="1" ht="13.5"/>
    <row r="3563" s="139" customFormat="1" ht="13.5"/>
    <row r="3564" s="139" customFormat="1" ht="13.5"/>
    <row r="3565" s="139" customFormat="1" ht="13.5"/>
    <row r="3566" s="139" customFormat="1" ht="13.5"/>
    <row r="3567" s="139" customFormat="1" ht="13.5"/>
    <row r="3568" s="139" customFormat="1" ht="13.5"/>
    <row r="3569" s="139" customFormat="1" ht="13.5"/>
    <row r="3570" s="139" customFormat="1" ht="13.5"/>
    <row r="3571" s="139" customFormat="1" ht="13.5"/>
    <row r="3572" s="139" customFormat="1" ht="13.5"/>
    <row r="3573" s="139" customFormat="1" ht="13.5"/>
    <row r="3574" s="139" customFormat="1" ht="13.5"/>
    <row r="3575" s="139" customFormat="1" ht="13.5"/>
    <row r="3576" s="139" customFormat="1" ht="13.5"/>
    <row r="3577" s="139" customFormat="1" ht="13.5"/>
    <row r="3578" s="139" customFormat="1" ht="13.5"/>
    <row r="3579" s="139" customFormat="1" ht="13.5"/>
    <row r="3580" s="139" customFormat="1" ht="13.5"/>
    <row r="3581" s="139" customFormat="1" ht="13.5"/>
    <row r="3582" s="139" customFormat="1" ht="13.5"/>
    <row r="3583" s="139" customFormat="1" ht="13.5"/>
    <row r="3584" s="139" customFormat="1" ht="13.5"/>
    <row r="3585" s="139" customFormat="1" ht="13.5"/>
    <row r="3586" s="139" customFormat="1" ht="13.5"/>
    <row r="3587" s="139" customFormat="1" ht="13.5"/>
    <row r="3588" s="139" customFormat="1" ht="13.5"/>
    <row r="3589" s="139" customFormat="1" ht="13.5"/>
    <row r="3590" s="139" customFormat="1" ht="13.5"/>
    <row r="3591" s="139" customFormat="1" ht="13.5"/>
    <row r="3592" s="139" customFormat="1" ht="13.5"/>
    <row r="3593" s="139" customFormat="1" ht="13.5"/>
    <row r="3594" s="139" customFormat="1" ht="13.5"/>
    <row r="3595" s="139" customFormat="1" ht="13.5"/>
    <row r="3596" s="139" customFormat="1" ht="13.5"/>
    <row r="3597" s="139" customFormat="1" ht="13.5"/>
    <row r="3598" s="139" customFormat="1" ht="13.5"/>
    <row r="3599" s="139" customFormat="1" ht="13.5"/>
    <row r="3600" s="139" customFormat="1" ht="13.5"/>
    <row r="3601" s="139" customFormat="1" ht="13.5"/>
    <row r="3602" s="139" customFormat="1" ht="13.5"/>
    <row r="3603" s="139" customFormat="1" ht="13.5"/>
    <row r="3604" s="139" customFormat="1" ht="13.5"/>
    <row r="3605" s="139" customFormat="1" ht="13.5"/>
    <row r="3606" s="139" customFormat="1" ht="13.5"/>
    <row r="3607" s="139" customFormat="1" ht="13.5"/>
    <row r="3608" s="139" customFormat="1" ht="13.5"/>
    <row r="3609" s="139" customFormat="1" ht="13.5"/>
    <row r="3610" s="139" customFormat="1" ht="13.5"/>
    <row r="3611" s="139" customFormat="1" ht="13.5"/>
    <row r="3612" s="139" customFormat="1" ht="13.5"/>
    <row r="3613" s="139" customFormat="1" ht="13.5"/>
    <row r="3614" s="139" customFormat="1" ht="13.5"/>
    <row r="3615" s="139" customFormat="1" ht="13.5"/>
    <row r="3616" s="139" customFormat="1" ht="13.5"/>
    <row r="3617" s="139" customFormat="1" ht="13.5"/>
    <row r="3618" s="139" customFormat="1" ht="13.5"/>
    <row r="3619" s="139" customFormat="1" ht="13.5"/>
    <row r="3620" s="139" customFormat="1" ht="13.5"/>
    <row r="3621" s="139" customFormat="1" ht="13.5"/>
    <row r="3622" s="139" customFormat="1" ht="13.5"/>
    <row r="3623" s="139" customFormat="1" ht="13.5"/>
    <row r="3624" s="139" customFormat="1" ht="13.5"/>
    <row r="3625" s="139" customFormat="1" ht="13.5"/>
    <row r="3626" s="139" customFormat="1" ht="13.5"/>
    <row r="3627" s="139" customFormat="1" ht="13.5"/>
    <row r="3628" s="139" customFormat="1" ht="13.5"/>
    <row r="3629" s="139" customFormat="1" ht="13.5"/>
    <row r="3630" s="139" customFormat="1" ht="13.5"/>
    <row r="3631" s="139" customFormat="1" ht="13.5"/>
    <row r="3632" s="139" customFormat="1" ht="13.5"/>
    <row r="3633" s="139" customFormat="1" ht="13.5"/>
    <row r="3634" s="139" customFormat="1" ht="13.5"/>
    <row r="3635" s="139" customFormat="1" ht="13.5"/>
    <row r="3636" s="139" customFormat="1" ht="13.5"/>
    <row r="3637" s="139" customFormat="1" ht="13.5"/>
    <row r="3638" s="139" customFormat="1" ht="13.5"/>
    <row r="3639" s="139" customFormat="1" ht="13.5"/>
    <row r="3640" s="139" customFormat="1" ht="13.5"/>
    <row r="3641" s="139" customFormat="1" ht="13.5"/>
    <row r="3642" s="139" customFormat="1" ht="13.5"/>
    <row r="3643" s="139" customFormat="1" ht="13.5"/>
    <row r="3644" s="139" customFormat="1" ht="13.5"/>
    <row r="3645" s="139" customFormat="1" ht="13.5"/>
    <row r="3646" s="139" customFormat="1" ht="13.5"/>
    <row r="3647" s="139" customFormat="1" ht="13.5"/>
    <row r="3648" s="139" customFormat="1" ht="13.5"/>
    <row r="3649" s="139" customFormat="1" ht="13.5"/>
    <row r="3650" s="139" customFormat="1" ht="13.5"/>
    <row r="3651" s="139" customFormat="1" ht="13.5"/>
    <row r="3652" s="139" customFormat="1" ht="13.5"/>
    <row r="3653" s="139" customFormat="1" ht="13.5"/>
    <row r="3654" s="139" customFormat="1" ht="13.5"/>
    <row r="3655" s="139" customFormat="1" ht="13.5"/>
    <row r="3656" s="139" customFormat="1" ht="13.5"/>
    <row r="3657" s="139" customFormat="1" ht="13.5"/>
    <row r="3658" s="139" customFormat="1" ht="13.5"/>
    <row r="3659" s="139" customFormat="1" ht="13.5"/>
    <row r="3660" s="139" customFormat="1" ht="13.5"/>
    <row r="3661" s="139" customFormat="1" ht="13.5"/>
    <row r="3662" s="139" customFormat="1" ht="13.5"/>
    <row r="3663" s="139" customFormat="1" ht="13.5"/>
    <row r="3664" s="139" customFormat="1" ht="13.5"/>
    <row r="3665" s="139" customFormat="1" ht="13.5"/>
    <row r="3666" s="139" customFormat="1" ht="13.5"/>
    <row r="3667" s="139" customFormat="1" ht="13.5"/>
    <row r="3668" s="139" customFormat="1" ht="13.5"/>
    <row r="3669" s="139" customFormat="1" ht="13.5"/>
    <row r="3670" s="139" customFormat="1" ht="13.5"/>
    <row r="3671" s="139" customFormat="1" ht="13.5"/>
    <row r="3672" s="139" customFormat="1" ht="13.5"/>
    <row r="3673" s="139" customFormat="1" ht="13.5"/>
    <row r="3674" s="139" customFormat="1" ht="13.5"/>
    <row r="3675" s="139" customFormat="1" ht="13.5"/>
    <row r="3676" s="139" customFormat="1" ht="13.5"/>
    <row r="3677" s="139" customFormat="1" ht="13.5"/>
    <row r="3678" s="139" customFormat="1" ht="13.5"/>
    <row r="3679" s="139" customFormat="1" ht="13.5"/>
    <row r="3680" s="139" customFormat="1" ht="13.5"/>
    <row r="3681" s="139" customFormat="1" ht="13.5"/>
    <row r="3682" s="139" customFormat="1" ht="13.5"/>
    <row r="3683" s="139" customFormat="1" ht="13.5"/>
    <row r="3684" s="139" customFormat="1" ht="13.5"/>
    <row r="3685" s="139" customFormat="1" ht="13.5"/>
    <row r="3686" s="139" customFormat="1" ht="13.5"/>
    <row r="3687" s="139" customFormat="1" ht="13.5"/>
    <row r="3688" s="139" customFormat="1" ht="13.5"/>
    <row r="3689" s="139" customFormat="1" ht="13.5"/>
    <row r="3690" s="139" customFormat="1" ht="13.5"/>
    <row r="3691" s="139" customFormat="1" ht="13.5"/>
    <row r="3692" s="139" customFormat="1" ht="13.5"/>
    <row r="3693" s="139" customFormat="1" ht="13.5"/>
    <row r="3694" s="139" customFormat="1" ht="13.5"/>
    <row r="3695" s="139" customFormat="1" ht="13.5"/>
    <row r="3696" s="139" customFormat="1" ht="13.5"/>
    <row r="3697" s="139" customFormat="1" ht="13.5"/>
    <row r="3698" s="139" customFormat="1" ht="13.5"/>
    <row r="3699" s="139" customFormat="1" ht="13.5"/>
    <row r="3700" s="139" customFormat="1" ht="13.5"/>
    <row r="3701" s="139" customFormat="1" ht="13.5"/>
    <row r="3702" s="139" customFormat="1" ht="13.5"/>
    <row r="3703" s="139" customFormat="1" ht="13.5"/>
    <row r="3704" s="139" customFormat="1" ht="13.5"/>
    <row r="3705" s="139" customFormat="1" ht="13.5"/>
    <row r="3706" s="139" customFormat="1" ht="13.5"/>
    <row r="3707" s="139" customFormat="1" ht="13.5"/>
    <row r="3708" s="139" customFormat="1" ht="13.5"/>
    <row r="3709" s="139" customFormat="1" ht="13.5"/>
    <row r="3710" s="139" customFormat="1" ht="13.5"/>
    <row r="3711" s="139" customFormat="1" ht="13.5"/>
    <row r="3712" s="139" customFormat="1" ht="13.5"/>
    <row r="3713" s="139" customFormat="1" ht="13.5"/>
    <row r="3714" s="139" customFormat="1" ht="13.5"/>
    <row r="3715" s="139" customFormat="1" ht="13.5"/>
    <row r="3716" s="139" customFormat="1" ht="13.5"/>
    <row r="3717" s="139" customFormat="1" ht="13.5"/>
    <row r="3718" s="139" customFormat="1" ht="13.5"/>
    <row r="3719" s="139" customFormat="1" ht="13.5"/>
    <row r="3720" s="139" customFormat="1" ht="13.5"/>
    <row r="3721" s="139" customFormat="1" ht="13.5"/>
    <row r="3722" s="139" customFormat="1" ht="13.5"/>
    <row r="3723" s="139" customFormat="1" ht="13.5"/>
    <row r="3724" s="139" customFormat="1" ht="13.5"/>
    <row r="3725" s="139" customFormat="1" ht="13.5"/>
    <row r="3726" s="139" customFormat="1" ht="13.5"/>
    <row r="3727" s="139" customFormat="1" ht="13.5"/>
    <row r="3728" s="139" customFormat="1" ht="13.5"/>
    <row r="3729" s="139" customFormat="1" ht="13.5"/>
    <row r="3730" s="139" customFormat="1" ht="13.5"/>
    <row r="3731" s="139" customFormat="1" ht="13.5"/>
    <row r="3732" s="139" customFormat="1" ht="13.5"/>
    <row r="3733" s="139" customFormat="1" ht="13.5"/>
    <row r="3734" s="139" customFormat="1" ht="13.5"/>
    <row r="3735" s="139" customFormat="1" ht="13.5"/>
    <row r="3736" s="139" customFormat="1" ht="13.5"/>
    <row r="3737" s="139" customFormat="1" ht="13.5"/>
    <row r="3738" s="139" customFormat="1" ht="13.5"/>
    <row r="3739" s="139" customFormat="1" ht="13.5"/>
    <row r="3740" s="139" customFormat="1" ht="13.5"/>
    <row r="3741" s="139" customFormat="1" ht="13.5"/>
    <row r="3742" s="139" customFormat="1" ht="13.5"/>
    <row r="3743" s="139" customFormat="1" ht="13.5"/>
    <row r="3744" s="139" customFormat="1" ht="13.5"/>
    <row r="3745" s="139" customFormat="1" ht="13.5"/>
    <row r="3746" s="139" customFormat="1" ht="13.5"/>
    <row r="3747" s="139" customFormat="1" ht="13.5"/>
    <row r="3748" s="139" customFormat="1" ht="13.5"/>
    <row r="3749" s="139" customFormat="1" ht="13.5"/>
    <row r="3750" s="139" customFormat="1" ht="13.5"/>
    <row r="3751" s="139" customFormat="1" ht="13.5"/>
    <row r="3752" s="139" customFormat="1" ht="13.5"/>
    <row r="3753" s="139" customFormat="1" ht="13.5"/>
    <row r="3754" s="139" customFormat="1" ht="13.5"/>
    <row r="3755" s="139" customFormat="1" ht="13.5"/>
    <row r="3756" s="139" customFormat="1" ht="13.5"/>
    <row r="3757" s="139" customFormat="1" ht="13.5"/>
    <row r="3758" s="139" customFormat="1" ht="13.5"/>
    <row r="3759" s="139" customFormat="1" ht="13.5"/>
    <row r="3760" s="139" customFormat="1" ht="13.5"/>
    <row r="3761" s="139" customFormat="1" ht="13.5"/>
    <row r="3762" s="139" customFormat="1" ht="13.5"/>
    <row r="3763" s="139" customFormat="1" ht="13.5"/>
    <row r="3764" s="139" customFormat="1" ht="13.5"/>
    <row r="3765" s="139" customFormat="1" ht="13.5"/>
    <row r="3766" s="139" customFormat="1" ht="13.5"/>
    <row r="3767" s="139" customFormat="1" ht="13.5"/>
    <row r="3768" s="139" customFormat="1" ht="13.5"/>
    <row r="3769" s="139" customFormat="1" ht="13.5"/>
    <row r="3770" s="139" customFormat="1" ht="13.5"/>
    <row r="3771" s="139" customFormat="1" ht="13.5"/>
    <row r="3772" s="139" customFormat="1" ht="13.5"/>
    <row r="3773" s="139" customFormat="1" ht="13.5"/>
    <row r="3774" s="139" customFormat="1" ht="13.5"/>
    <row r="3775" s="139" customFormat="1" ht="13.5"/>
    <row r="3776" s="139" customFormat="1" ht="13.5"/>
    <row r="3777" s="139" customFormat="1" ht="13.5"/>
    <row r="3778" s="139" customFormat="1" ht="13.5"/>
    <row r="3779" s="139" customFormat="1" ht="13.5"/>
    <row r="3780" s="139" customFormat="1" ht="13.5"/>
    <row r="3781" s="139" customFormat="1" ht="13.5"/>
    <row r="3782" s="139" customFormat="1" ht="13.5"/>
    <row r="3783" s="139" customFormat="1" ht="13.5"/>
    <row r="3784" s="139" customFormat="1" ht="13.5"/>
    <row r="3785" s="139" customFormat="1" ht="13.5"/>
    <row r="3786" s="139" customFormat="1" ht="13.5"/>
    <row r="3787" s="139" customFormat="1" ht="13.5"/>
    <row r="3788" s="139" customFormat="1" ht="13.5"/>
    <row r="3789" s="139" customFormat="1" ht="13.5"/>
    <row r="3790" s="139" customFormat="1" ht="13.5"/>
    <row r="3791" s="139" customFormat="1" ht="13.5"/>
    <row r="3792" s="139" customFormat="1" ht="13.5"/>
    <row r="3793" s="139" customFormat="1" ht="13.5"/>
    <row r="3794" s="139" customFormat="1" ht="13.5"/>
    <row r="3795" s="139" customFormat="1" ht="13.5"/>
    <row r="3796" s="139" customFormat="1" ht="13.5"/>
    <row r="3797" s="139" customFormat="1" ht="13.5"/>
    <row r="3798" s="139" customFormat="1" ht="13.5"/>
    <row r="3799" s="139" customFormat="1" ht="13.5"/>
    <row r="3800" s="139" customFormat="1" ht="13.5"/>
    <row r="3801" s="139" customFormat="1" ht="13.5"/>
    <row r="3802" s="139" customFormat="1" ht="13.5"/>
    <row r="3803" s="139" customFormat="1" ht="13.5"/>
    <row r="3804" s="139" customFormat="1" ht="13.5"/>
    <row r="3805" s="139" customFormat="1" ht="13.5"/>
    <row r="3806" s="139" customFormat="1" ht="13.5"/>
    <row r="3807" s="139" customFormat="1" ht="13.5"/>
    <row r="3808" s="139" customFormat="1" ht="13.5"/>
    <row r="3809" s="139" customFormat="1" ht="13.5"/>
    <row r="3810" s="139" customFormat="1" ht="13.5"/>
    <row r="3811" s="139" customFormat="1" ht="13.5"/>
    <row r="3812" s="139" customFormat="1" ht="13.5"/>
    <row r="3813" s="139" customFormat="1" ht="13.5"/>
    <row r="3814" s="139" customFormat="1" ht="13.5"/>
    <row r="3815" s="139" customFormat="1" ht="13.5"/>
    <row r="3816" s="139" customFormat="1" ht="13.5"/>
    <row r="3817" s="139" customFormat="1" ht="13.5"/>
    <row r="3818" s="139" customFormat="1" ht="13.5"/>
    <row r="3819" s="139" customFormat="1" ht="13.5"/>
    <row r="3820" s="139" customFormat="1" ht="13.5"/>
    <row r="3821" s="139" customFormat="1" ht="13.5"/>
    <row r="3822" s="139" customFormat="1" ht="13.5"/>
    <row r="3823" s="139" customFormat="1" ht="13.5"/>
    <row r="3824" s="139" customFormat="1" ht="13.5"/>
    <row r="3825" s="139" customFormat="1" ht="13.5"/>
    <row r="3826" s="139" customFormat="1" ht="13.5"/>
    <row r="3827" s="139" customFormat="1" ht="13.5"/>
    <row r="3828" s="139" customFormat="1" ht="13.5"/>
    <row r="3829" s="139" customFormat="1" ht="13.5"/>
    <row r="3830" s="139" customFormat="1" ht="13.5"/>
    <row r="3831" s="139" customFormat="1" ht="13.5"/>
    <row r="3832" s="139" customFormat="1" ht="13.5"/>
    <row r="3833" s="139" customFormat="1" ht="13.5"/>
    <row r="3834" s="139" customFormat="1" ht="13.5"/>
    <row r="3835" s="139" customFormat="1" ht="13.5"/>
    <row r="3836" s="139" customFormat="1" ht="13.5"/>
    <row r="3837" s="139" customFormat="1" ht="13.5"/>
    <row r="3838" s="139" customFormat="1" ht="13.5"/>
    <row r="3839" s="139" customFormat="1" ht="13.5"/>
    <row r="3840" s="139" customFormat="1" ht="13.5"/>
    <row r="3841" s="139" customFormat="1" ht="13.5"/>
    <row r="3842" s="139" customFormat="1" ht="13.5"/>
    <row r="3843" s="139" customFormat="1" ht="13.5"/>
    <row r="3844" s="139" customFormat="1" ht="13.5"/>
    <row r="3845" s="139" customFormat="1" ht="13.5"/>
    <row r="3846" s="139" customFormat="1" ht="13.5"/>
    <row r="3847" s="139" customFormat="1" ht="13.5"/>
    <row r="3848" s="139" customFormat="1" ht="13.5"/>
    <row r="3849" s="139" customFormat="1" ht="13.5"/>
    <row r="3850" s="139" customFormat="1" ht="13.5"/>
    <row r="3851" s="139" customFormat="1" ht="13.5"/>
    <row r="3852" s="139" customFormat="1" ht="13.5"/>
    <row r="3853" s="139" customFormat="1" ht="13.5"/>
    <row r="3854" s="139" customFormat="1" ht="13.5"/>
    <row r="3855" s="139" customFormat="1" ht="13.5"/>
    <row r="3856" s="139" customFormat="1" ht="13.5"/>
    <row r="3857" s="139" customFormat="1" ht="13.5"/>
    <row r="3858" s="139" customFormat="1" ht="13.5"/>
    <row r="3859" s="139" customFormat="1" ht="13.5"/>
    <row r="3860" s="139" customFormat="1" ht="13.5"/>
    <row r="3861" s="139" customFormat="1" ht="13.5"/>
    <row r="3862" s="139" customFormat="1" ht="13.5"/>
    <row r="3863" s="139" customFormat="1" ht="13.5"/>
    <row r="3864" s="139" customFormat="1" ht="13.5"/>
    <row r="3865" s="139" customFormat="1" ht="13.5"/>
    <row r="3866" s="139" customFormat="1" ht="13.5"/>
    <row r="3867" s="139" customFormat="1" ht="13.5"/>
    <row r="3868" s="139" customFormat="1" ht="13.5"/>
    <row r="3869" s="139" customFormat="1" ht="13.5"/>
    <row r="3870" s="139" customFormat="1" ht="13.5"/>
    <row r="3871" s="139" customFormat="1" ht="13.5"/>
    <row r="3872" s="139" customFormat="1" ht="13.5"/>
    <row r="3873" s="139" customFormat="1" ht="13.5"/>
    <row r="3874" s="139" customFormat="1" ht="13.5"/>
    <row r="3875" s="139" customFormat="1" ht="13.5"/>
    <row r="3876" s="139" customFormat="1" ht="13.5"/>
    <row r="3877" s="139" customFormat="1" ht="13.5"/>
    <row r="3878" s="139" customFormat="1" ht="13.5"/>
    <row r="3879" s="139" customFormat="1" ht="13.5"/>
    <row r="3880" s="139" customFormat="1" ht="13.5"/>
    <row r="3881" s="139" customFormat="1" ht="13.5"/>
    <row r="3882" s="139" customFormat="1" ht="13.5"/>
    <row r="3883" s="139" customFormat="1" ht="13.5"/>
    <row r="3884" s="139" customFormat="1" ht="13.5"/>
    <row r="3885" s="139" customFormat="1" ht="13.5"/>
    <row r="3886" s="139" customFormat="1" ht="13.5"/>
    <row r="3887" s="139" customFormat="1" ht="13.5"/>
    <row r="3888" s="139" customFormat="1" ht="13.5"/>
    <row r="3889" s="139" customFormat="1" ht="13.5"/>
    <row r="3890" s="139" customFormat="1" ht="13.5"/>
    <row r="3891" s="139" customFormat="1" ht="13.5"/>
    <row r="3892" s="139" customFormat="1" ht="13.5"/>
    <row r="3893" s="139" customFormat="1" ht="13.5"/>
    <row r="3894" s="139" customFormat="1" ht="13.5"/>
    <row r="3895" s="139" customFormat="1" ht="13.5"/>
    <row r="3896" s="139" customFormat="1" ht="13.5"/>
    <row r="3897" s="139" customFormat="1" ht="13.5"/>
    <row r="3898" s="139" customFormat="1" ht="13.5"/>
    <row r="3899" s="139" customFormat="1" ht="13.5"/>
    <row r="3900" s="139" customFormat="1" ht="13.5"/>
    <row r="3901" s="139" customFormat="1" ht="13.5"/>
    <row r="3902" s="139" customFormat="1" ht="13.5"/>
    <row r="3903" s="139" customFormat="1" ht="13.5"/>
    <row r="3904" s="139" customFormat="1" ht="13.5"/>
    <row r="3905" s="139" customFormat="1" ht="13.5"/>
    <row r="3906" s="139" customFormat="1" ht="13.5"/>
    <row r="3907" s="139" customFormat="1" ht="13.5"/>
    <row r="3908" s="139" customFormat="1" ht="13.5"/>
    <row r="3909" s="139" customFormat="1" ht="13.5"/>
    <row r="3910" s="139" customFormat="1" ht="13.5"/>
    <row r="3911" s="139" customFormat="1" ht="13.5"/>
    <row r="3912" s="139" customFormat="1" ht="13.5"/>
    <row r="3913" s="139" customFormat="1" ht="13.5"/>
    <row r="3914" s="139" customFormat="1" ht="13.5"/>
    <row r="3915" s="139" customFormat="1" ht="13.5"/>
    <row r="3916" s="139" customFormat="1" ht="13.5"/>
    <row r="3917" s="139" customFormat="1" ht="13.5"/>
    <row r="3918" s="139" customFormat="1" ht="13.5"/>
    <row r="3919" s="139" customFormat="1" ht="13.5"/>
    <row r="3920" s="139" customFormat="1" ht="13.5"/>
    <row r="3921" s="139" customFormat="1" ht="13.5"/>
    <row r="3922" s="139" customFormat="1" ht="13.5"/>
    <row r="3923" s="139" customFormat="1" ht="13.5"/>
    <row r="3924" s="139" customFormat="1" ht="13.5"/>
    <row r="3925" s="139" customFormat="1" ht="13.5"/>
    <row r="3926" s="139" customFormat="1" ht="13.5"/>
    <row r="3927" s="139" customFormat="1" ht="13.5"/>
    <row r="3928" s="139" customFormat="1" ht="13.5"/>
    <row r="3929" s="139" customFormat="1" ht="13.5"/>
    <row r="3930" s="139" customFormat="1" ht="13.5"/>
    <row r="3931" s="139" customFormat="1" ht="13.5"/>
    <row r="3932" s="139" customFormat="1" ht="13.5"/>
    <row r="3933" s="139" customFormat="1" ht="13.5"/>
    <row r="3934" s="139" customFormat="1" ht="13.5"/>
    <row r="3935" s="139" customFormat="1" ht="13.5"/>
    <row r="3936" s="139" customFormat="1" ht="13.5"/>
    <row r="3937" s="139" customFormat="1" ht="13.5"/>
    <row r="3938" s="139" customFormat="1" ht="13.5"/>
    <row r="3939" s="139" customFormat="1" ht="13.5"/>
    <row r="3940" s="139" customFormat="1" ht="13.5"/>
    <row r="3941" s="139" customFormat="1" ht="13.5"/>
    <row r="3942" s="139" customFormat="1" ht="13.5"/>
    <row r="3943" s="139" customFormat="1" ht="13.5"/>
    <row r="3944" s="139" customFormat="1" ht="13.5"/>
    <row r="3945" s="139" customFormat="1" ht="13.5"/>
    <row r="3946" s="139" customFormat="1" ht="13.5"/>
    <row r="3947" s="139" customFormat="1" ht="13.5"/>
    <row r="3948" s="139" customFormat="1" ht="13.5"/>
    <row r="3949" s="139" customFormat="1" ht="13.5"/>
    <row r="3950" s="139" customFormat="1" ht="13.5"/>
    <row r="3951" s="139" customFormat="1" ht="13.5"/>
    <row r="3952" s="139" customFormat="1" ht="13.5"/>
    <row r="3953" s="139" customFormat="1" ht="13.5"/>
    <row r="3954" s="139" customFormat="1" ht="13.5"/>
    <row r="3955" s="139" customFormat="1" ht="13.5"/>
    <row r="3956" s="139" customFormat="1" ht="13.5"/>
    <row r="3957" s="139" customFormat="1" ht="13.5"/>
    <row r="3958" s="139" customFormat="1" ht="13.5"/>
    <row r="3959" s="139" customFormat="1" ht="13.5"/>
    <row r="3960" s="139" customFormat="1" ht="13.5"/>
    <row r="3961" s="139" customFormat="1" ht="13.5"/>
    <row r="3962" s="139" customFormat="1" ht="13.5"/>
    <row r="3963" s="139" customFormat="1" ht="13.5"/>
    <row r="3964" s="139" customFormat="1" ht="13.5"/>
    <row r="3965" s="139" customFormat="1" ht="13.5"/>
    <row r="3966" s="139" customFormat="1" ht="13.5"/>
    <row r="3967" s="139" customFormat="1" ht="13.5"/>
    <row r="3968" s="139" customFormat="1" ht="13.5"/>
    <row r="3969" s="139" customFormat="1" ht="13.5"/>
    <row r="3970" s="139" customFormat="1" ht="13.5"/>
    <row r="3971" s="139" customFormat="1" ht="13.5"/>
    <row r="3972" s="139" customFormat="1" ht="13.5"/>
    <row r="3973" s="139" customFormat="1" ht="13.5"/>
    <row r="3974" s="139" customFormat="1" ht="13.5"/>
    <row r="3975" s="139" customFormat="1" ht="13.5"/>
    <row r="3976" s="139" customFormat="1" ht="13.5"/>
    <row r="3977" s="139" customFormat="1" ht="13.5"/>
    <row r="3978" s="139" customFormat="1" ht="13.5"/>
    <row r="3979" s="139" customFormat="1" ht="13.5"/>
    <row r="3980" s="139" customFormat="1" ht="13.5"/>
    <row r="3981" s="139" customFormat="1" ht="13.5"/>
    <row r="3982" s="139" customFormat="1" ht="13.5"/>
    <row r="3983" s="139" customFormat="1" ht="13.5"/>
    <row r="3984" s="139" customFormat="1" ht="13.5"/>
    <row r="3985" s="139" customFormat="1" ht="13.5"/>
    <row r="3986" s="139" customFormat="1" ht="13.5"/>
    <row r="3987" s="139" customFormat="1" ht="13.5"/>
    <row r="3988" s="139" customFormat="1" ht="13.5"/>
    <row r="3989" s="139" customFormat="1" ht="13.5"/>
    <row r="3990" s="139" customFormat="1" ht="13.5"/>
    <row r="3991" s="139" customFormat="1" ht="13.5"/>
    <row r="3992" s="139" customFormat="1" ht="13.5"/>
    <row r="3993" s="139" customFormat="1" ht="13.5"/>
    <row r="3994" s="139" customFormat="1" ht="13.5"/>
    <row r="3995" s="139" customFormat="1" ht="13.5"/>
    <row r="3996" s="139" customFormat="1" ht="13.5"/>
    <row r="3997" s="139" customFormat="1" ht="13.5"/>
    <row r="3998" s="139" customFormat="1" ht="13.5"/>
    <row r="3999" s="139" customFormat="1" ht="13.5"/>
    <row r="4000" s="139" customFormat="1" ht="13.5"/>
    <row r="4001" s="139" customFormat="1" ht="13.5"/>
    <row r="4002" s="139" customFormat="1" ht="13.5"/>
    <row r="4003" s="139" customFormat="1" ht="13.5"/>
    <row r="4004" s="139" customFormat="1" ht="13.5"/>
    <row r="4005" s="139" customFormat="1" ht="13.5"/>
    <row r="4006" s="139" customFormat="1" ht="13.5"/>
    <row r="4007" s="139" customFormat="1" ht="13.5"/>
    <row r="4008" s="139" customFormat="1" ht="13.5"/>
    <row r="4009" s="139" customFormat="1" ht="13.5"/>
    <row r="4010" s="139" customFormat="1" ht="13.5"/>
    <row r="4011" s="139" customFormat="1" ht="13.5"/>
    <row r="4012" s="139" customFormat="1" ht="13.5"/>
    <row r="4013" s="139" customFormat="1" ht="13.5"/>
    <row r="4014" s="139" customFormat="1" ht="13.5"/>
    <row r="4015" s="139" customFormat="1" ht="13.5"/>
    <row r="4016" s="139" customFormat="1" ht="13.5"/>
    <row r="4017" s="139" customFormat="1" ht="13.5"/>
    <row r="4018" s="139" customFormat="1" ht="13.5"/>
    <row r="4019" s="139" customFormat="1" ht="13.5"/>
    <row r="4020" s="139" customFormat="1" ht="13.5"/>
    <row r="4021" s="139" customFormat="1" ht="13.5"/>
    <row r="4022" s="139" customFormat="1" ht="13.5"/>
    <row r="4023" s="139" customFormat="1" ht="13.5"/>
    <row r="4024" s="139" customFormat="1" ht="13.5"/>
    <row r="4025" s="139" customFormat="1" ht="13.5"/>
    <row r="4026" s="139" customFormat="1" ht="13.5"/>
    <row r="4027" s="139" customFormat="1" ht="13.5"/>
    <row r="4028" s="139" customFormat="1" ht="13.5"/>
    <row r="4029" s="139" customFormat="1" ht="13.5"/>
    <row r="4030" s="139" customFormat="1" ht="13.5"/>
    <row r="4031" s="139" customFormat="1" ht="13.5"/>
    <row r="4032" s="139" customFormat="1" ht="13.5"/>
    <row r="4033" s="139" customFormat="1" ht="13.5"/>
    <row r="4034" s="139" customFormat="1" ht="13.5"/>
    <row r="4035" s="139" customFormat="1" ht="13.5"/>
    <row r="4036" s="139" customFormat="1" ht="13.5"/>
    <row r="4037" s="139" customFormat="1" ht="13.5"/>
    <row r="4038" s="139" customFormat="1" ht="13.5"/>
    <row r="4039" s="139" customFormat="1" ht="13.5"/>
    <row r="4040" s="139" customFormat="1" ht="13.5"/>
    <row r="4041" s="139" customFormat="1" ht="13.5"/>
    <row r="4042" s="139" customFormat="1" ht="13.5"/>
    <row r="4043" s="139" customFormat="1" ht="13.5"/>
    <row r="4044" s="139" customFormat="1" ht="13.5"/>
    <row r="4045" s="139" customFormat="1" ht="13.5"/>
    <row r="4046" s="139" customFormat="1" ht="13.5"/>
    <row r="4047" s="139" customFormat="1" ht="13.5"/>
    <row r="4048" s="139" customFormat="1" ht="13.5"/>
    <row r="4049" s="139" customFormat="1" ht="13.5"/>
    <row r="4050" s="139" customFormat="1" ht="13.5"/>
    <row r="4051" s="139" customFormat="1" ht="13.5"/>
    <row r="4052" s="139" customFormat="1" ht="13.5"/>
    <row r="4053" s="139" customFormat="1" ht="13.5"/>
    <row r="4054" s="139" customFormat="1" ht="13.5"/>
    <row r="4055" s="139" customFormat="1" ht="13.5"/>
    <row r="4056" s="139" customFormat="1" ht="13.5"/>
    <row r="4057" s="139" customFormat="1" ht="13.5"/>
    <row r="4058" s="139" customFormat="1" ht="13.5"/>
    <row r="4059" s="139" customFormat="1" ht="13.5"/>
    <row r="4060" s="139" customFormat="1" ht="13.5"/>
    <row r="4061" s="139" customFormat="1" ht="13.5"/>
    <row r="4062" s="139" customFormat="1" ht="13.5"/>
    <row r="4063" s="139" customFormat="1" ht="13.5"/>
    <row r="4064" s="139" customFormat="1" ht="13.5"/>
    <row r="4065" s="139" customFormat="1" ht="13.5"/>
    <row r="4066" s="139" customFormat="1" ht="13.5"/>
    <row r="4067" s="139" customFormat="1" ht="13.5"/>
    <row r="4068" s="139" customFormat="1" ht="13.5"/>
    <row r="4069" s="139" customFormat="1" ht="13.5"/>
    <row r="4070" s="139" customFormat="1" ht="13.5"/>
    <row r="4071" s="139" customFormat="1" ht="13.5"/>
    <row r="4072" s="139" customFormat="1" ht="13.5"/>
    <row r="4073" s="139" customFormat="1" ht="13.5"/>
    <row r="4074" s="139" customFormat="1" ht="13.5"/>
    <row r="4075" s="139" customFormat="1" ht="13.5"/>
    <row r="4076" s="139" customFormat="1" ht="13.5"/>
    <row r="4077" s="139" customFormat="1" ht="13.5"/>
    <row r="4078" s="139" customFormat="1" ht="13.5"/>
    <row r="4079" s="139" customFormat="1" ht="13.5"/>
    <row r="4080" s="139" customFormat="1" ht="13.5"/>
    <row r="4081" s="139" customFormat="1" ht="13.5"/>
    <row r="4082" s="139" customFormat="1" ht="13.5"/>
    <row r="4083" s="139" customFormat="1" ht="13.5"/>
    <row r="4084" s="139" customFormat="1" ht="13.5"/>
    <row r="4085" s="139" customFormat="1" ht="13.5"/>
    <row r="4086" s="139" customFormat="1" ht="13.5"/>
    <row r="4087" s="139" customFormat="1" ht="13.5"/>
    <row r="4088" s="139" customFormat="1" ht="13.5"/>
    <row r="4089" s="139" customFormat="1" ht="13.5"/>
    <row r="4090" s="139" customFormat="1" ht="13.5"/>
    <row r="4091" s="139" customFormat="1" ht="13.5"/>
    <row r="4092" s="139" customFormat="1" ht="13.5"/>
    <row r="4093" s="139" customFormat="1" ht="13.5"/>
    <row r="4094" s="139" customFormat="1" ht="13.5"/>
    <row r="4095" s="139" customFormat="1" ht="13.5"/>
    <row r="4096" s="139" customFormat="1" ht="13.5"/>
    <row r="4097" s="139" customFormat="1" ht="13.5"/>
    <row r="4098" s="139" customFormat="1" ht="13.5"/>
    <row r="4099" s="139" customFormat="1" ht="13.5"/>
    <row r="4100" s="139" customFormat="1" ht="13.5"/>
    <row r="4101" s="139" customFormat="1" ht="13.5"/>
    <row r="4102" s="139" customFormat="1" ht="13.5"/>
    <row r="4103" s="139" customFormat="1" ht="13.5"/>
    <row r="4104" s="139" customFormat="1" ht="13.5"/>
    <row r="4105" s="139" customFormat="1" ht="13.5"/>
    <row r="4106" s="139" customFormat="1" ht="13.5"/>
    <row r="4107" s="139" customFormat="1" ht="13.5"/>
    <row r="4108" s="139" customFormat="1" ht="13.5"/>
    <row r="4109" s="139" customFormat="1" ht="13.5"/>
    <row r="4110" s="139" customFormat="1" ht="13.5"/>
    <row r="4111" s="139" customFormat="1" ht="13.5"/>
    <row r="4112" s="139" customFormat="1" ht="13.5"/>
    <row r="4113" s="139" customFormat="1" ht="13.5"/>
    <row r="4114" s="139" customFormat="1" ht="13.5"/>
    <row r="4115" s="139" customFormat="1" ht="13.5"/>
    <row r="4116" s="139" customFormat="1" ht="13.5"/>
    <row r="4117" s="139" customFormat="1" ht="13.5"/>
    <row r="4118" s="139" customFormat="1" ht="13.5"/>
    <row r="4119" s="139" customFormat="1" ht="13.5"/>
    <row r="4120" s="139" customFormat="1" ht="13.5"/>
    <row r="4121" s="139" customFormat="1" ht="13.5"/>
    <row r="4122" s="139" customFormat="1" ht="13.5"/>
    <row r="4123" s="139" customFormat="1" ht="13.5"/>
    <row r="4124" s="139" customFormat="1" ht="13.5"/>
    <row r="4125" s="139" customFormat="1" ht="13.5"/>
    <row r="4126" s="139" customFormat="1" ht="13.5"/>
    <row r="4127" s="139" customFormat="1" ht="13.5"/>
    <row r="4128" s="139" customFormat="1" ht="13.5"/>
    <row r="4129" s="139" customFormat="1" ht="13.5"/>
    <row r="4130" s="139" customFormat="1" ht="13.5"/>
    <row r="4131" s="139" customFormat="1" ht="13.5"/>
    <row r="4132" s="139" customFormat="1" ht="13.5"/>
    <row r="4133" s="139" customFormat="1" ht="13.5"/>
    <row r="4134" s="139" customFormat="1" ht="13.5"/>
    <row r="4135" s="139" customFormat="1" ht="13.5"/>
    <row r="4136" s="139" customFormat="1" ht="13.5"/>
    <row r="4137" s="139" customFormat="1" ht="13.5"/>
    <row r="4138" s="139" customFormat="1" ht="13.5"/>
    <row r="4139" s="139" customFormat="1" ht="13.5"/>
    <row r="4140" s="139" customFormat="1" ht="13.5"/>
    <row r="4141" s="139" customFormat="1" ht="13.5"/>
    <row r="4142" s="139" customFormat="1" ht="13.5"/>
    <row r="4143" s="139" customFormat="1" ht="13.5"/>
    <row r="4144" s="139" customFormat="1" ht="13.5"/>
    <row r="4145" s="139" customFormat="1" ht="13.5"/>
    <row r="4146" s="139" customFormat="1" ht="13.5"/>
    <row r="4147" s="139" customFormat="1" ht="13.5"/>
    <row r="4148" s="139" customFormat="1" ht="13.5"/>
    <row r="4149" s="139" customFormat="1" ht="13.5"/>
    <row r="4150" s="139" customFormat="1" ht="13.5"/>
    <row r="4151" s="139" customFormat="1" ht="13.5"/>
    <row r="4152" s="139" customFormat="1" ht="13.5"/>
    <row r="4153" s="139" customFormat="1" ht="13.5"/>
    <row r="4154" s="139" customFormat="1" ht="13.5"/>
    <row r="4155" s="139" customFormat="1" ht="13.5"/>
    <row r="4156" s="139" customFormat="1" ht="13.5"/>
    <row r="4157" s="139" customFormat="1" ht="13.5"/>
    <row r="4158" s="139" customFormat="1" ht="13.5"/>
    <row r="4159" s="139" customFormat="1" ht="13.5"/>
    <row r="4160" s="139" customFormat="1" ht="13.5"/>
    <row r="4161" s="139" customFormat="1" ht="13.5"/>
    <row r="4162" s="139" customFormat="1" ht="13.5"/>
    <row r="4163" s="139" customFormat="1" ht="13.5"/>
    <row r="4164" s="139" customFormat="1" ht="13.5"/>
    <row r="4165" s="139" customFormat="1" ht="13.5"/>
    <row r="4166" s="139" customFormat="1" ht="13.5"/>
    <row r="4167" s="139" customFormat="1" ht="13.5"/>
    <row r="4168" s="139" customFormat="1" ht="13.5"/>
    <row r="4169" s="139" customFormat="1" ht="13.5"/>
    <row r="4170" s="139" customFormat="1" ht="13.5"/>
    <row r="4171" s="139" customFormat="1" ht="13.5"/>
    <row r="4172" s="139" customFormat="1" ht="13.5"/>
    <row r="4173" s="139" customFormat="1" ht="13.5"/>
    <row r="4174" s="139" customFormat="1" ht="13.5"/>
    <row r="4175" s="139" customFormat="1" ht="13.5"/>
    <row r="4176" s="139" customFormat="1" ht="13.5"/>
    <row r="4177" s="139" customFormat="1" ht="13.5"/>
    <row r="4178" s="139" customFormat="1" ht="13.5"/>
    <row r="4179" s="139" customFormat="1" ht="13.5"/>
    <row r="4180" s="139" customFormat="1" ht="13.5"/>
    <row r="4181" s="139" customFormat="1" ht="13.5"/>
    <row r="4182" s="139" customFormat="1" ht="13.5"/>
    <row r="4183" s="139" customFormat="1" ht="13.5"/>
    <row r="4184" s="139" customFormat="1" ht="13.5"/>
    <row r="4185" s="139" customFormat="1" ht="13.5"/>
    <row r="4186" s="139" customFormat="1" ht="13.5"/>
    <row r="4187" s="139" customFormat="1" ht="13.5"/>
    <row r="4188" s="139" customFormat="1" ht="13.5"/>
    <row r="4189" s="139" customFormat="1" ht="13.5"/>
    <row r="4190" s="139" customFormat="1" ht="13.5"/>
    <row r="4191" s="139" customFormat="1" ht="13.5"/>
    <row r="4192" s="139" customFormat="1" ht="13.5"/>
    <row r="4193" s="139" customFormat="1" ht="13.5"/>
    <row r="4194" s="139" customFormat="1" ht="13.5"/>
    <row r="4195" s="139" customFormat="1" ht="13.5"/>
    <row r="4196" s="139" customFormat="1" ht="13.5"/>
    <row r="4197" s="139" customFormat="1" ht="13.5"/>
    <row r="4198" s="139" customFormat="1" ht="13.5"/>
    <row r="4199" s="139" customFormat="1" ht="13.5"/>
    <row r="4200" s="139" customFormat="1" ht="13.5"/>
    <row r="4201" s="139" customFormat="1" ht="13.5"/>
    <row r="4202" s="139" customFormat="1" ht="13.5"/>
    <row r="4203" s="139" customFormat="1" ht="13.5"/>
    <row r="4204" s="139" customFormat="1" ht="13.5"/>
    <row r="4205" s="139" customFormat="1" ht="13.5"/>
    <row r="4206" s="139" customFormat="1" ht="13.5"/>
    <row r="4207" s="139" customFormat="1" ht="13.5"/>
    <row r="4208" s="139" customFormat="1" ht="13.5"/>
    <row r="4209" s="139" customFormat="1" ht="13.5"/>
    <row r="4210" s="139" customFormat="1" ht="13.5"/>
    <row r="4211" s="139" customFormat="1" ht="13.5"/>
    <row r="4212" s="139" customFormat="1" ht="13.5"/>
    <row r="4213" s="139" customFormat="1" ht="13.5"/>
    <row r="4214" s="139" customFormat="1" ht="13.5"/>
    <row r="4215" s="139" customFormat="1" ht="13.5"/>
    <row r="4216" s="139" customFormat="1" ht="13.5"/>
    <row r="4217" s="139" customFormat="1" ht="13.5"/>
    <row r="4218" s="139" customFormat="1" ht="13.5"/>
    <row r="4219" s="139" customFormat="1" ht="13.5"/>
    <row r="4220" s="139" customFormat="1" ht="13.5"/>
    <row r="4221" s="139" customFormat="1" ht="13.5"/>
    <row r="4222" s="139" customFormat="1" ht="13.5"/>
    <row r="4223" s="139" customFormat="1" ht="13.5"/>
    <row r="4224" s="139" customFormat="1" ht="13.5"/>
    <row r="4225" s="139" customFormat="1" ht="13.5"/>
    <row r="4226" s="139" customFormat="1" ht="13.5"/>
    <row r="4227" s="139" customFormat="1" ht="13.5"/>
    <row r="4228" s="139" customFormat="1" ht="13.5"/>
    <row r="4229" s="139" customFormat="1" ht="13.5"/>
    <row r="4230" s="139" customFormat="1" ht="13.5"/>
    <row r="4231" s="139" customFormat="1" ht="13.5"/>
    <row r="4232" s="139" customFormat="1" ht="13.5"/>
    <row r="4233" s="139" customFormat="1" ht="13.5"/>
    <row r="4234" s="139" customFormat="1" ht="13.5"/>
    <row r="4235" s="139" customFormat="1" ht="13.5"/>
    <row r="4236" s="139" customFormat="1" ht="13.5"/>
    <row r="4237" s="139" customFormat="1" ht="13.5"/>
    <row r="4238" s="139" customFormat="1" ht="13.5"/>
    <row r="4239" s="139" customFormat="1" ht="13.5"/>
    <row r="4240" s="139" customFormat="1" ht="13.5"/>
    <row r="4241" s="139" customFormat="1" ht="13.5"/>
    <row r="4242" s="139" customFormat="1" ht="13.5"/>
    <row r="4243" s="139" customFormat="1" ht="13.5"/>
    <row r="4244" s="139" customFormat="1" ht="13.5"/>
    <row r="4245" s="139" customFormat="1" ht="13.5"/>
    <row r="4246" s="139" customFormat="1" ht="13.5"/>
    <row r="4247" s="139" customFormat="1" ht="13.5"/>
    <row r="4248" s="139" customFormat="1" ht="13.5"/>
    <row r="4249" s="139" customFormat="1" ht="13.5"/>
    <row r="4250" s="139" customFormat="1" ht="13.5"/>
    <row r="4251" s="139" customFormat="1" ht="13.5"/>
    <row r="4252" s="139" customFormat="1" ht="13.5"/>
    <row r="4253" s="139" customFormat="1" ht="13.5"/>
    <row r="4254" s="139" customFormat="1" ht="13.5"/>
    <row r="4255" s="139" customFormat="1" ht="13.5"/>
    <row r="4256" s="139" customFormat="1" ht="13.5"/>
    <row r="4257" s="139" customFormat="1" ht="13.5"/>
    <row r="4258" s="139" customFormat="1" ht="13.5"/>
    <row r="4259" s="139" customFormat="1" ht="13.5"/>
    <row r="4260" s="139" customFormat="1" ht="13.5"/>
    <row r="4261" s="139" customFormat="1" ht="13.5"/>
    <row r="4262" s="139" customFormat="1" ht="13.5"/>
    <row r="4263" s="139" customFormat="1" ht="13.5"/>
    <row r="4264" s="139" customFormat="1" ht="13.5"/>
    <row r="4265" s="139" customFormat="1" ht="13.5"/>
    <row r="4266" s="139" customFormat="1" ht="13.5"/>
    <row r="4267" s="139" customFormat="1" ht="13.5"/>
    <row r="4268" s="139" customFormat="1" ht="13.5"/>
    <row r="4269" s="139" customFormat="1" ht="13.5"/>
    <row r="4270" s="139" customFormat="1" ht="13.5"/>
    <row r="4271" s="139" customFormat="1" ht="13.5"/>
    <row r="4272" s="139" customFormat="1" ht="13.5"/>
    <row r="4273" s="139" customFormat="1" ht="13.5"/>
    <row r="4274" s="139" customFormat="1" ht="13.5"/>
    <row r="4275" s="139" customFormat="1" ht="13.5"/>
    <row r="4276" s="139" customFormat="1" ht="13.5"/>
    <row r="4277" s="139" customFormat="1" ht="13.5"/>
    <row r="4278" s="139" customFormat="1" ht="13.5"/>
    <row r="4279" s="139" customFormat="1" ht="13.5"/>
    <row r="4280" s="139" customFormat="1" ht="13.5"/>
    <row r="4281" s="139" customFormat="1" ht="13.5"/>
    <row r="4282" s="139" customFormat="1" ht="13.5"/>
    <row r="4283" s="139" customFormat="1" ht="13.5"/>
    <row r="4284" s="139" customFormat="1" ht="13.5"/>
    <row r="4285" s="139" customFormat="1" ht="13.5"/>
    <row r="4286" s="139" customFormat="1" ht="13.5"/>
    <row r="4287" s="139" customFormat="1" ht="13.5"/>
    <row r="4288" s="139" customFormat="1" ht="13.5"/>
    <row r="4289" s="139" customFormat="1" ht="13.5"/>
    <row r="4290" s="139" customFormat="1" ht="13.5"/>
    <row r="4291" s="139" customFormat="1" ht="13.5"/>
    <row r="4292" s="139" customFormat="1" ht="13.5"/>
    <row r="4293" s="139" customFormat="1" ht="13.5"/>
    <row r="4294" s="139" customFormat="1" ht="13.5"/>
    <row r="4295" s="139" customFormat="1" ht="13.5"/>
    <row r="4296" s="139" customFormat="1" ht="13.5"/>
    <row r="4297" s="139" customFormat="1" ht="13.5"/>
    <row r="4298" s="139" customFormat="1" ht="13.5"/>
    <row r="4299" s="139" customFormat="1" ht="13.5"/>
    <row r="4300" s="139" customFormat="1" ht="13.5"/>
    <row r="4301" s="139" customFormat="1" ht="13.5"/>
    <row r="4302" s="139" customFormat="1" ht="13.5"/>
    <row r="4303" s="139" customFormat="1" ht="13.5"/>
    <row r="4304" s="139" customFormat="1" ht="13.5"/>
    <row r="4305" s="139" customFormat="1" ht="13.5"/>
    <row r="4306" s="139" customFormat="1" ht="13.5"/>
    <row r="4307" s="139" customFormat="1" ht="13.5"/>
    <row r="4308" s="139" customFormat="1" ht="13.5"/>
    <row r="4309" s="139" customFormat="1" ht="13.5"/>
    <row r="4310" s="139" customFormat="1" ht="13.5"/>
    <row r="4311" s="139" customFormat="1" ht="13.5"/>
    <row r="4312" s="139" customFormat="1" ht="13.5"/>
    <row r="4313" s="139" customFormat="1" ht="13.5"/>
    <row r="4314" s="139" customFormat="1" ht="13.5"/>
    <row r="4315" s="139" customFormat="1" ht="13.5"/>
    <row r="4316" s="139" customFormat="1" ht="13.5"/>
    <row r="4317" s="139" customFormat="1" ht="13.5"/>
    <row r="4318" s="139" customFormat="1" ht="13.5"/>
    <row r="4319" s="139" customFormat="1" ht="13.5"/>
    <row r="4320" s="139" customFormat="1" ht="13.5"/>
    <row r="4321" s="139" customFormat="1" ht="13.5"/>
    <row r="4322" s="139" customFormat="1" ht="13.5"/>
    <row r="4323" s="139" customFormat="1" ht="13.5"/>
    <row r="4324" s="139" customFormat="1" ht="13.5"/>
    <row r="4325" s="139" customFormat="1" ht="13.5"/>
    <row r="4326" s="139" customFormat="1" ht="13.5"/>
    <row r="4327" s="139" customFormat="1" ht="13.5"/>
    <row r="4328" s="139" customFormat="1" ht="13.5"/>
    <row r="4329" s="139" customFormat="1" ht="13.5"/>
    <row r="4330" s="139" customFormat="1" ht="13.5"/>
    <row r="4331" s="139" customFormat="1" ht="13.5"/>
    <row r="4332" s="139" customFormat="1" ht="13.5"/>
    <row r="4333" s="139" customFormat="1" ht="13.5"/>
    <row r="4334" s="139" customFormat="1" ht="13.5"/>
    <row r="4335" s="139" customFormat="1" ht="13.5"/>
    <row r="4336" s="139" customFormat="1" ht="13.5"/>
    <row r="4337" s="139" customFormat="1" ht="13.5"/>
    <row r="4338" s="139" customFormat="1" ht="13.5"/>
    <row r="4339" s="139" customFormat="1" ht="13.5"/>
    <row r="4340" s="139" customFormat="1" ht="13.5"/>
    <row r="4341" s="139" customFormat="1" ht="13.5"/>
    <row r="4342" s="139" customFormat="1" ht="13.5"/>
    <row r="4343" s="139" customFormat="1" ht="13.5"/>
    <row r="4344" s="139" customFormat="1" ht="13.5"/>
    <row r="4345" s="139" customFormat="1" ht="13.5"/>
    <row r="4346" s="139" customFormat="1" ht="13.5"/>
    <row r="4347" s="139" customFormat="1" ht="13.5"/>
    <row r="4348" s="139" customFormat="1" ht="13.5"/>
    <row r="4349" s="139" customFormat="1" ht="13.5"/>
    <row r="4350" s="139" customFormat="1" ht="13.5"/>
    <row r="4351" s="139" customFormat="1" ht="13.5"/>
    <row r="4352" s="139" customFormat="1" ht="13.5"/>
    <row r="4353" s="139" customFormat="1" ht="13.5"/>
    <row r="4354" s="139" customFormat="1" ht="13.5"/>
    <row r="4355" s="139" customFormat="1" ht="13.5"/>
    <row r="4356" s="139" customFormat="1" ht="13.5"/>
    <row r="4357" s="139" customFormat="1" ht="13.5"/>
    <row r="4358" s="139" customFormat="1" ht="13.5"/>
    <row r="4359" s="139" customFormat="1" ht="13.5"/>
    <row r="4360" s="139" customFormat="1" ht="13.5"/>
    <row r="4361" s="139" customFormat="1" ht="13.5"/>
    <row r="4362" s="139" customFormat="1" ht="13.5"/>
    <row r="4363" s="139" customFormat="1" ht="13.5"/>
    <row r="4364" s="139" customFormat="1" ht="13.5"/>
    <row r="4365" s="139" customFormat="1" ht="13.5"/>
    <row r="4366" s="139" customFormat="1" ht="13.5"/>
    <row r="4367" s="139" customFormat="1" ht="13.5"/>
    <row r="4368" s="139" customFormat="1" ht="13.5"/>
    <row r="4369" s="139" customFormat="1" ht="13.5"/>
    <row r="4370" s="139" customFormat="1" ht="13.5"/>
    <row r="4371" s="139" customFormat="1" ht="13.5"/>
    <row r="4372" s="139" customFormat="1" ht="13.5"/>
    <row r="4373" s="139" customFormat="1" ht="13.5"/>
    <row r="4374" s="139" customFormat="1" ht="13.5"/>
    <row r="4375" s="139" customFormat="1" ht="13.5"/>
    <row r="4376" s="139" customFormat="1" ht="13.5"/>
    <row r="4377" s="139" customFormat="1" ht="13.5"/>
    <row r="4378" s="139" customFormat="1" ht="13.5"/>
    <row r="4379" s="139" customFormat="1" ht="13.5"/>
    <row r="4380" s="139" customFormat="1" ht="13.5"/>
    <row r="4381" s="139" customFormat="1" ht="13.5"/>
    <row r="4382" s="139" customFormat="1" ht="13.5"/>
    <row r="4383" s="139" customFormat="1" ht="13.5"/>
    <row r="4384" s="139" customFormat="1" ht="13.5"/>
    <row r="4385" s="139" customFormat="1" ht="13.5"/>
    <row r="4386" s="139" customFormat="1" ht="13.5"/>
    <row r="4387" s="139" customFormat="1" ht="13.5"/>
    <row r="4388" s="139" customFormat="1" ht="13.5"/>
    <row r="4389" s="139" customFormat="1" ht="13.5"/>
    <row r="4390" s="139" customFormat="1" ht="13.5"/>
    <row r="4391" s="139" customFormat="1" ht="13.5"/>
    <row r="4392" s="139" customFormat="1" ht="13.5"/>
    <row r="4393" s="139" customFormat="1" ht="13.5"/>
    <row r="4394" s="139" customFormat="1" ht="13.5"/>
    <row r="4395" s="139" customFormat="1" ht="13.5"/>
    <row r="4396" s="139" customFormat="1" ht="13.5"/>
    <row r="4397" s="139" customFormat="1" ht="13.5"/>
    <row r="4398" s="139" customFormat="1" ht="13.5"/>
    <row r="4399" s="139" customFormat="1" ht="13.5"/>
    <row r="4400" s="139" customFormat="1" ht="13.5"/>
    <row r="4401" s="139" customFormat="1" ht="13.5"/>
    <row r="4402" s="139" customFormat="1" ht="13.5"/>
    <row r="4403" s="139" customFormat="1" ht="13.5"/>
    <row r="4404" s="139" customFormat="1" ht="13.5"/>
    <row r="4405" s="139" customFormat="1" ht="13.5"/>
    <row r="4406" s="139" customFormat="1" ht="13.5"/>
    <row r="4407" s="139" customFormat="1" ht="13.5"/>
    <row r="4408" s="139" customFormat="1" ht="13.5"/>
    <row r="4409" s="139" customFormat="1" ht="13.5"/>
    <row r="4410" s="139" customFormat="1" ht="13.5"/>
    <row r="4411" s="139" customFormat="1" ht="13.5"/>
    <row r="4412" s="139" customFormat="1" ht="13.5"/>
    <row r="4413" s="139" customFormat="1" ht="13.5"/>
    <row r="4414" s="139" customFormat="1" ht="13.5"/>
    <row r="4415" s="139" customFormat="1" ht="13.5"/>
    <row r="4416" s="139" customFormat="1" ht="13.5"/>
    <row r="4417" s="139" customFormat="1" ht="13.5"/>
    <row r="4418" s="139" customFormat="1" ht="13.5"/>
    <row r="4419" s="139" customFormat="1" ht="13.5"/>
    <row r="4420" s="139" customFormat="1" ht="13.5"/>
    <row r="4421" s="139" customFormat="1" ht="13.5"/>
    <row r="4422" s="139" customFormat="1" ht="13.5"/>
    <row r="4423" s="139" customFormat="1" ht="13.5"/>
    <row r="4424" s="139" customFormat="1" ht="13.5"/>
    <row r="4425" s="139" customFormat="1" ht="13.5"/>
    <row r="4426" s="139" customFormat="1" ht="13.5"/>
    <row r="4427" s="139" customFormat="1" ht="13.5"/>
    <row r="4428" s="139" customFormat="1" ht="13.5"/>
    <row r="4429" s="139" customFormat="1" ht="13.5"/>
    <row r="4430" s="139" customFormat="1" ht="13.5"/>
    <row r="4431" s="139" customFormat="1" ht="13.5"/>
    <row r="4432" s="139" customFormat="1" ht="13.5"/>
    <row r="4433" s="139" customFormat="1" ht="13.5"/>
    <row r="4434" s="139" customFormat="1" ht="13.5"/>
    <row r="4435" s="139" customFormat="1" ht="13.5"/>
    <row r="4436" s="139" customFormat="1" ht="13.5"/>
    <row r="4437" s="139" customFormat="1" ht="13.5"/>
    <row r="4438" s="139" customFormat="1" ht="13.5"/>
    <row r="4439" s="139" customFormat="1" ht="13.5"/>
    <row r="4440" s="139" customFormat="1" ht="13.5"/>
    <row r="4441" s="139" customFormat="1" ht="13.5"/>
    <row r="4442" s="139" customFormat="1" ht="13.5"/>
    <row r="4443" s="139" customFormat="1" ht="13.5"/>
    <row r="4444" s="139" customFormat="1" ht="13.5"/>
    <row r="4445" s="139" customFormat="1" ht="13.5"/>
    <row r="4446" s="139" customFormat="1" ht="13.5"/>
    <row r="4447" s="139" customFormat="1" ht="13.5"/>
    <row r="4448" s="139" customFormat="1" ht="13.5"/>
    <row r="4449" s="139" customFormat="1" ht="13.5"/>
    <row r="4450" s="139" customFormat="1" ht="13.5"/>
    <row r="4451" s="139" customFormat="1" ht="13.5"/>
    <row r="4452" s="139" customFormat="1" ht="13.5"/>
    <row r="4453" s="139" customFormat="1" ht="13.5"/>
    <row r="4454" s="139" customFormat="1" ht="13.5"/>
    <row r="4455" s="139" customFormat="1" ht="13.5"/>
    <row r="4456" s="139" customFormat="1" ht="13.5"/>
    <row r="4457" s="139" customFormat="1" ht="13.5"/>
    <row r="4458" s="139" customFormat="1" ht="13.5"/>
    <row r="4459" s="139" customFormat="1" ht="13.5"/>
    <row r="4460" s="139" customFormat="1" ht="13.5"/>
    <row r="4461" s="139" customFormat="1" ht="13.5"/>
    <row r="4462" s="139" customFormat="1" ht="13.5"/>
    <row r="4463" s="139" customFormat="1" ht="13.5"/>
    <row r="4464" s="139" customFormat="1" ht="13.5"/>
    <row r="4465" s="139" customFormat="1" ht="13.5"/>
    <row r="4466" s="139" customFormat="1" ht="13.5"/>
    <row r="4467" s="139" customFormat="1" ht="13.5"/>
    <row r="4468" s="139" customFormat="1" ht="13.5"/>
    <row r="4469" s="139" customFormat="1" ht="13.5"/>
    <row r="4470" s="139" customFormat="1" ht="13.5"/>
    <row r="4471" s="139" customFormat="1" ht="13.5"/>
    <row r="4472" s="139" customFormat="1" ht="13.5"/>
    <row r="4473" s="139" customFormat="1" ht="13.5"/>
    <row r="4474" s="139" customFormat="1" ht="13.5"/>
    <row r="4475" s="139" customFormat="1" ht="13.5"/>
    <row r="4476" s="139" customFormat="1" ht="13.5"/>
    <row r="4477" s="139" customFormat="1" ht="13.5"/>
    <row r="4478" s="139" customFormat="1" ht="13.5"/>
    <row r="4479" s="139" customFormat="1" ht="13.5"/>
    <row r="4480" s="139" customFormat="1" ht="13.5"/>
    <row r="4481" s="139" customFormat="1" ht="13.5"/>
    <row r="4482" s="139" customFormat="1" ht="13.5"/>
    <row r="4483" s="139" customFormat="1" ht="13.5"/>
    <row r="4484" s="139" customFormat="1" ht="13.5"/>
    <row r="4485" s="139" customFormat="1" ht="13.5"/>
    <row r="4486" s="139" customFormat="1" ht="13.5"/>
    <row r="4487" s="139" customFormat="1" ht="13.5"/>
    <row r="4488" s="139" customFormat="1" ht="13.5"/>
    <row r="4489" s="139" customFormat="1" ht="13.5"/>
    <row r="4490" s="139" customFormat="1" ht="13.5"/>
    <row r="4491" s="139" customFormat="1" ht="13.5"/>
    <row r="4492" s="139" customFormat="1" ht="13.5"/>
    <row r="4493" s="139" customFormat="1" ht="13.5"/>
    <row r="4494" s="139" customFormat="1" ht="13.5"/>
    <row r="4495" s="139" customFormat="1" ht="13.5"/>
    <row r="4496" s="139" customFormat="1" ht="13.5"/>
    <row r="4497" s="139" customFormat="1" ht="13.5"/>
    <row r="4498" s="139" customFormat="1" ht="13.5"/>
    <row r="4499" s="139" customFormat="1" ht="13.5"/>
    <row r="4500" s="139" customFormat="1" ht="13.5"/>
    <row r="4501" s="139" customFormat="1" ht="13.5"/>
    <row r="4502" s="139" customFormat="1" ht="13.5"/>
    <row r="4503" s="139" customFormat="1" ht="13.5"/>
    <row r="4504" s="139" customFormat="1" ht="13.5"/>
    <row r="4505" s="139" customFormat="1" ht="13.5"/>
    <row r="4506" s="139" customFormat="1" ht="13.5"/>
    <row r="4507" s="139" customFormat="1" ht="13.5"/>
    <row r="4508" s="139" customFormat="1" ht="13.5"/>
    <row r="4509" s="139" customFormat="1" ht="13.5"/>
    <row r="4510" s="139" customFormat="1" ht="13.5"/>
    <row r="4511" s="139" customFormat="1" ht="13.5"/>
    <row r="4512" s="139" customFormat="1" ht="13.5"/>
    <row r="4513" s="139" customFormat="1" ht="13.5"/>
    <row r="4514" s="139" customFormat="1" ht="13.5"/>
    <row r="4515" s="139" customFormat="1" ht="13.5"/>
    <row r="4516" s="139" customFormat="1" ht="13.5"/>
    <row r="4517" s="139" customFormat="1" ht="13.5"/>
    <row r="4518" s="139" customFormat="1" ht="13.5"/>
    <row r="4519" s="139" customFormat="1" ht="13.5"/>
    <row r="4520" s="139" customFormat="1" ht="13.5"/>
    <row r="4521" s="139" customFormat="1" ht="13.5"/>
    <row r="4522" s="139" customFormat="1" ht="13.5"/>
    <row r="4523" s="139" customFormat="1" ht="13.5"/>
    <row r="4524" s="139" customFormat="1" ht="13.5"/>
    <row r="4525" s="139" customFormat="1" ht="13.5"/>
    <row r="4526" s="139" customFormat="1" ht="13.5"/>
    <row r="4527" s="139" customFormat="1" ht="13.5"/>
    <row r="4528" s="139" customFormat="1" ht="13.5"/>
    <row r="4529" s="139" customFormat="1" ht="13.5"/>
    <row r="4530" s="139" customFormat="1" ht="13.5"/>
    <row r="4531" s="139" customFormat="1" ht="13.5"/>
    <row r="4532" s="139" customFormat="1" ht="13.5"/>
    <row r="4533" s="139" customFormat="1" ht="13.5"/>
    <row r="4534" s="139" customFormat="1" ht="13.5"/>
    <row r="4535" s="139" customFormat="1" ht="13.5"/>
    <row r="4536" s="139" customFormat="1" ht="13.5"/>
    <row r="4537" s="139" customFormat="1" ht="13.5"/>
    <row r="4538" s="139" customFormat="1" ht="13.5"/>
    <row r="4539" s="139" customFormat="1" ht="13.5"/>
    <row r="4540" s="139" customFormat="1" ht="13.5"/>
    <row r="4541" s="139" customFormat="1" ht="13.5"/>
    <row r="4542" s="139" customFormat="1" ht="13.5"/>
    <row r="4543" s="139" customFormat="1" ht="13.5"/>
    <row r="4544" s="139" customFormat="1" ht="13.5"/>
    <row r="4545" s="139" customFormat="1" ht="13.5"/>
    <row r="4546" s="139" customFormat="1" ht="13.5"/>
    <row r="4547" s="139" customFormat="1" ht="13.5"/>
    <row r="4548" s="139" customFormat="1" ht="13.5"/>
    <row r="4549" s="139" customFormat="1" ht="13.5"/>
    <row r="4550" s="139" customFormat="1" ht="13.5"/>
    <row r="4551" s="139" customFormat="1" ht="13.5"/>
    <row r="4552" s="139" customFormat="1" ht="13.5"/>
    <row r="4553" s="139" customFormat="1" ht="13.5"/>
    <row r="4554" s="139" customFormat="1" ht="13.5"/>
    <row r="4555" s="139" customFormat="1" ht="13.5"/>
    <row r="4556" s="139" customFormat="1" ht="13.5"/>
    <row r="4557" s="139" customFormat="1" ht="13.5"/>
    <row r="4558" s="139" customFormat="1" ht="13.5"/>
    <row r="4559" s="139" customFormat="1" ht="13.5"/>
    <row r="4560" s="139" customFormat="1" ht="13.5"/>
    <row r="4561" s="139" customFormat="1" ht="13.5"/>
    <row r="4562" s="139" customFormat="1" ht="13.5"/>
    <row r="4563" s="139" customFormat="1" ht="13.5"/>
    <row r="4564" s="139" customFormat="1" ht="13.5"/>
    <row r="4565" s="139" customFormat="1" ht="13.5"/>
    <row r="4566" s="139" customFormat="1" ht="13.5"/>
    <row r="4567" s="139" customFormat="1" ht="13.5"/>
    <row r="4568" s="139" customFormat="1" ht="13.5"/>
    <row r="4569" s="139" customFormat="1" ht="13.5"/>
    <row r="4570" s="139" customFormat="1" ht="13.5"/>
    <row r="4571" s="139" customFormat="1" ht="13.5"/>
    <row r="4572" s="139" customFormat="1" ht="13.5"/>
    <row r="4573" s="139" customFormat="1" ht="13.5"/>
    <row r="4574" s="139" customFormat="1" ht="13.5"/>
    <row r="4575" s="139" customFormat="1" ht="13.5"/>
    <row r="4576" s="139" customFormat="1" ht="13.5"/>
    <row r="4577" s="139" customFormat="1" ht="13.5"/>
    <row r="4578" s="139" customFormat="1" ht="13.5"/>
    <row r="4579" s="139" customFormat="1" ht="13.5"/>
    <row r="4580" s="139" customFormat="1" ht="13.5"/>
    <row r="4581" s="139" customFormat="1" ht="13.5"/>
    <row r="4582" s="139" customFormat="1" ht="13.5"/>
    <row r="4583" s="139" customFormat="1" ht="13.5"/>
    <row r="4584" s="139" customFormat="1" ht="13.5"/>
    <row r="4585" s="139" customFormat="1" ht="13.5"/>
    <row r="4586" s="139" customFormat="1" ht="13.5"/>
    <row r="4587" s="139" customFormat="1" ht="13.5"/>
    <row r="4588" s="139" customFormat="1" ht="13.5"/>
    <row r="4589" s="139" customFormat="1" ht="13.5"/>
    <row r="4590" s="139" customFormat="1" ht="13.5"/>
    <row r="4591" s="139" customFormat="1" ht="13.5"/>
    <row r="4592" s="139" customFormat="1" ht="13.5"/>
    <row r="4593" s="139" customFormat="1" ht="13.5"/>
    <row r="4594" s="139" customFormat="1" ht="13.5"/>
    <row r="4595" s="139" customFormat="1" ht="13.5"/>
    <row r="4596" s="139" customFormat="1" ht="13.5"/>
    <row r="4597" s="139" customFormat="1" ht="13.5"/>
    <row r="4598" s="139" customFormat="1" ht="13.5"/>
    <row r="4599" s="139" customFormat="1" ht="13.5"/>
    <row r="4600" s="139" customFormat="1" ht="13.5"/>
    <row r="4601" s="139" customFormat="1" ht="13.5"/>
    <row r="4602" s="139" customFormat="1" ht="13.5"/>
  </sheetData>
  <mergeCells count="3">
    <mergeCell ref="A2:D2"/>
    <mergeCell ref="A4:B4"/>
    <mergeCell ref="C4:D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5"/>
  <sheetViews>
    <sheetView workbookViewId="0">
      <selection activeCell="E46" sqref="E46"/>
    </sheetView>
  </sheetViews>
  <sheetFormatPr defaultColWidth="9" defaultRowHeight="13.5" outlineLevelCol="4"/>
  <cols>
    <col min="1" max="1" width="36.375" style="114" customWidth="1"/>
    <col min="2" max="2" width="16.625" style="114" customWidth="1"/>
    <col min="3" max="3" width="17.125" style="115" customWidth="1"/>
    <col min="4" max="4" width="17" style="113" customWidth="1"/>
    <col min="5" max="5" width="18.375" style="113" customWidth="1"/>
    <col min="6" max="16384" width="9" style="113"/>
  </cols>
  <sheetData>
    <row r="1" s="113" customFormat="1" ht="14.25" spans="1:3">
      <c r="A1" s="116" t="s">
        <v>670</v>
      </c>
      <c r="B1" s="116"/>
      <c r="C1" s="115"/>
    </row>
    <row r="2" s="113" customFormat="1" ht="14.45" customHeight="1" spans="1:5">
      <c r="A2" s="117" t="s">
        <v>671</v>
      </c>
      <c r="B2" s="117"/>
      <c r="C2" s="117"/>
      <c r="D2" s="117"/>
      <c r="E2" s="117"/>
    </row>
    <row r="3" s="113" customFormat="1" ht="14.45" customHeight="1" spans="1:5">
      <c r="A3" s="117"/>
      <c r="B3" s="117"/>
      <c r="C3" s="117"/>
      <c r="D3" s="117"/>
      <c r="E3" s="117"/>
    </row>
    <row r="4" s="113" customFormat="1" ht="13.9" customHeight="1" spans="1:5">
      <c r="A4" s="117"/>
      <c r="B4" s="117"/>
      <c r="C4" s="117"/>
      <c r="D4" s="117"/>
      <c r="E4" s="117"/>
    </row>
    <row r="5" s="113" customFormat="1" ht="22.5" spans="1:5">
      <c r="A5" s="118"/>
      <c r="B5" s="118"/>
      <c r="C5" s="119"/>
      <c r="E5" s="119" t="s">
        <v>21</v>
      </c>
    </row>
    <row r="6" s="113" customFormat="1" ht="21" customHeight="1" spans="1:5">
      <c r="A6" s="120" t="s">
        <v>672</v>
      </c>
      <c r="B6" s="121" t="s">
        <v>673</v>
      </c>
      <c r="C6" s="121" t="s">
        <v>25</v>
      </c>
      <c r="D6" s="128" t="s">
        <v>674</v>
      </c>
      <c r="E6" s="128" t="s">
        <v>675</v>
      </c>
    </row>
    <row r="7" s="113" customFormat="1" ht="21" customHeight="1" spans="1:5">
      <c r="A7" s="122"/>
      <c r="B7" s="121"/>
      <c r="C7" s="121"/>
      <c r="D7" s="129"/>
      <c r="E7" s="129"/>
    </row>
    <row r="8" s="113" customFormat="1" ht="28.5" customHeight="1" spans="1:5">
      <c r="A8" s="130" t="s">
        <v>676</v>
      </c>
      <c r="B8" s="131">
        <f>B9+B10+B13</f>
        <v>1082</v>
      </c>
      <c r="C8" s="131">
        <f>C9+C10+C13</f>
        <v>1070</v>
      </c>
      <c r="D8" s="132">
        <f t="shared" ref="D8:D13" si="0">C8-B8</f>
        <v>-12</v>
      </c>
      <c r="E8" s="133">
        <f>D8/B8*100</f>
        <v>-1.1090573012939</v>
      </c>
    </row>
    <row r="9" s="113" customFormat="1" ht="28.5" customHeight="1" spans="1:5">
      <c r="A9" s="134" t="s">
        <v>677</v>
      </c>
      <c r="B9" s="135">
        <v>0</v>
      </c>
      <c r="C9" s="135">
        <v>0</v>
      </c>
      <c r="D9" s="132">
        <f t="shared" si="0"/>
        <v>0</v>
      </c>
      <c r="E9" s="133">
        <v>0</v>
      </c>
    </row>
    <row r="10" s="113" customFormat="1" ht="28.5" customHeight="1" spans="1:5">
      <c r="A10" s="134" t="s">
        <v>678</v>
      </c>
      <c r="B10" s="136">
        <f>B11+B12</f>
        <v>774</v>
      </c>
      <c r="C10" s="136">
        <f>C11+C12</f>
        <v>1020</v>
      </c>
      <c r="D10" s="132">
        <f t="shared" si="0"/>
        <v>246</v>
      </c>
      <c r="E10" s="133">
        <f>D10/B10*100</f>
        <v>31.7829457364341</v>
      </c>
    </row>
    <row r="11" s="113" customFormat="1" ht="28.5" customHeight="1" spans="1:5">
      <c r="A11" s="134" t="s">
        <v>679</v>
      </c>
      <c r="B11" s="136">
        <v>68</v>
      </c>
      <c r="C11" s="136"/>
      <c r="D11" s="132">
        <f t="shared" si="0"/>
        <v>-68</v>
      </c>
      <c r="E11" s="133">
        <f>D11/B11*100</f>
        <v>-100</v>
      </c>
    </row>
    <row r="12" s="113" customFormat="1" ht="28.5" customHeight="1" spans="1:5">
      <c r="A12" s="134" t="s">
        <v>680</v>
      </c>
      <c r="B12" s="136">
        <v>706</v>
      </c>
      <c r="C12" s="136">
        <v>1020</v>
      </c>
      <c r="D12" s="132">
        <f t="shared" si="0"/>
        <v>314</v>
      </c>
      <c r="E12" s="133">
        <f>D12/B12*100</f>
        <v>44.4759206798867</v>
      </c>
    </row>
    <row r="13" s="113" customFormat="1" ht="28.5" customHeight="1" spans="1:5">
      <c r="A13" s="134" t="s">
        <v>681</v>
      </c>
      <c r="B13" s="136">
        <v>308</v>
      </c>
      <c r="C13" s="136">
        <v>50</v>
      </c>
      <c r="D13" s="132">
        <f t="shared" si="0"/>
        <v>-258</v>
      </c>
      <c r="E13" s="133">
        <f>D13/B13*100</f>
        <v>-83.7662337662338</v>
      </c>
    </row>
    <row r="15" spans="1:1">
      <c r="A15" s="114" t="s">
        <v>682</v>
      </c>
    </row>
  </sheetData>
  <autoFilter xmlns:etc="http://www.wps.cn/officeDocument/2017/etCustomData" ref="A4:AC4602" etc:filterBottomFollowUsedRange="0">
    <extLst/>
  </autoFilter>
  <sortState ref="H2:H198">
    <sortCondition ref="H2"/>
  </sortState>
  <mergeCells count="6">
    <mergeCell ref="A6:A7"/>
    <mergeCell ref="B6:B7"/>
    <mergeCell ref="C6:C7"/>
    <mergeCell ref="D6:D7"/>
    <mergeCell ref="E6:E7"/>
    <mergeCell ref="A2:E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Q48" sqref="Q48"/>
    </sheetView>
  </sheetViews>
  <sheetFormatPr defaultColWidth="9" defaultRowHeight="13.5" outlineLevelCol="2"/>
  <cols>
    <col min="1" max="2" width="33.25" style="114" customWidth="1"/>
    <col min="3" max="3" width="33.25" style="115" customWidth="1"/>
    <col min="4" max="16384" width="9" style="113"/>
  </cols>
  <sheetData>
    <row r="1" s="113" customFormat="1" ht="14.25" spans="1:3">
      <c r="A1" s="116" t="s">
        <v>683</v>
      </c>
      <c r="B1" s="116"/>
      <c r="C1" s="115"/>
    </row>
    <row r="2" s="113" customFormat="1" ht="14.45" customHeight="1" spans="1:3">
      <c r="A2" s="117" t="s">
        <v>684</v>
      </c>
      <c r="B2" s="117"/>
      <c r="C2" s="117"/>
    </row>
    <row r="3" s="113" customFormat="1" ht="14.45" customHeight="1" spans="1:3">
      <c r="A3" s="117"/>
      <c r="B3" s="117"/>
      <c r="C3" s="117"/>
    </row>
    <row r="4" s="113" customFormat="1" ht="13.9" customHeight="1" spans="1:3">
      <c r="A4" s="117"/>
      <c r="B4" s="117"/>
      <c r="C4" s="117"/>
    </row>
    <row r="5" s="113" customFormat="1" ht="22.5" spans="1:3">
      <c r="A5" s="118"/>
      <c r="B5" s="118"/>
      <c r="C5" s="119" t="s">
        <v>21</v>
      </c>
    </row>
    <row r="6" s="113" customFormat="1" ht="21" customHeight="1" spans="1:3">
      <c r="A6" s="120" t="s">
        <v>685</v>
      </c>
      <c r="B6" s="121" t="s">
        <v>686</v>
      </c>
      <c r="C6" s="121" t="s">
        <v>687</v>
      </c>
    </row>
    <row r="7" s="113" customFormat="1" ht="21" customHeight="1" spans="1:3">
      <c r="A7" s="122"/>
      <c r="B7" s="121"/>
      <c r="C7" s="121"/>
    </row>
    <row r="8" s="113" customFormat="1" ht="21" customHeight="1" spans="1:3">
      <c r="A8" s="123" t="s">
        <v>538</v>
      </c>
      <c r="B8" s="121">
        <f>B9+B10</f>
        <v>220664</v>
      </c>
      <c r="C8" s="121">
        <f>C9+C10</f>
        <v>396183</v>
      </c>
    </row>
    <row r="9" s="113" customFormat="1" ht="28.5" customHeight="1" spans="1:3">
      <c r="A9" s="124" t="s">
        <v>688</v>
      </c>
      <c r="B9" s="125">
        <v>120969</v>
      </c>
      <c r="C9" s="126">
        <v>211921</v>
      </c>
    </row>
    <row r="10" s="113" customFormat="1" ht="28.5" customHeight="1" spans="1:3">
      <c r="A10" s="124" t="s">
        <v>689</v>
      </c>
      <c r="B10" s="125">
        <v>99695</v>
      </c>
      <c r="C10" s="126">
        <v>184262</v>
      </c>
    </row>
    <row r="11" s="113" customFormat="1" spans="1:3">
      <c r="A11" s="114"/>
      <c r="B11" s="114"/>
      <c r="C11" s="115"/>
    </row>
    <row r="12" s="113" customFormat="1" ht="51" customHeight="1" spans="1:3">
      <c r="A12" s="127" t="s">
        <v>690</v>
      </c>
      <c r="B12" s="127"/>
      <c r="C12" s="127"/>
    </row>
  </sheetData>
  <mergeCells count="5">
    <mergeCell ref="A12:C12"/>
    <mergeCell ref="A6:A7"/>
    <mergeCell ref="B6:B7"/>
    <mergeCell ref="C6:C7"/>
    <mergeCell ref="A2: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8.75" defaultRowHeight="14.25" customHeight="1" outlineLevelCol="6"/>
  <cols>
    <col min="1" max="1" width="40.375" style="20" customWidth="1"/>
    <col min="2" max="2" width="11.5" style="20" customWidth="1"/>
    <col min="3" max="3" width="16" style="20" customWidth="1"/>
    <col min="4" max="4" width="8.875" style="20" customWidth="1"/>
    <col min="5" max="5" width="17.125" style="20" customWidth="1"/>
    <col min="6" max="6" width="21.5" style="20" customWidth="1"/>
    <col min="7" max="7" width="22.25" style="20" customWidth="1"/>
    <col min="8" max="16384" width="8.75" style="20"/>
  </cols>
  <sheetData>
    <row r="1" customHeight="1" spans="1:7">
      <c r="A1" s="69" t="s">
        <v>691</v>
      </c>
      <c r="B1" s="70"/>
      <c r="C1" s="70"/>
      <c r="D1" s="70"/>
      <c r="E1" s="70"/>
      <c r="F1" s="70"/>
      <c r="G1" s="70"/>
    </row>
    <row r="2" ht="24" customHeight="1" spans="1:7">
      <c r="A2" s="71" t="s">
        <v>692</v>
      </c>
      <c r="B2" s="71"/>
      <c r="C2" s="71"/>
      <c r="D2" s="71"/>
      <c r="E2" s="71"/>
      <c r="F2" s="71"/>
      <c r="G2" s="105"/>
    </row>
    <row r="3" ht="15.75" customHeight="1" spans="1:7">
      <c r="A3" s="106" t="s">
        <v>21</v>
      </c>
      <c r="B3" s="106"/>
      <c r="C3" s="106"/>
      <c r="D3" s="106"/>
      <c r="E3" s="106"/>
      <c r="F3" s="106"/>
      <c r="G3" s="107"/>
    </row>
    <row r="4" spans="1:6">
      <c r="A4" s="74" t="s">
        <v>22</v>
      </c>
      <c r="B4" s="74" t="s">
        <v>693</v>
      </c>
      <c r="C4" s="74" t="s">
        <v>694</v>
      </c>
      <c r="D4" s="74" t="s">
        <v>441</v>
      </c>
      <c r="E4" s="74"/>
      <c r="F4" s="74"/>
    </row>
    <row r="5" spans="1:6">
      <c r="A5" s="74"/>
      <c r="B5" s="74"/>
      <c r="C5" s="74"/>
      <c r="D5" s="74" t="s">
        <v>28</v>
      </c>
      <c r="E5" s="74" t="s">
        <v>87</v>
      </c>
      <c r="F5" s="74" t="s">
        <v>30</v>
      </c>
    </row>
    <row r="6" ht="15.75" spans="1:6">
      <c r="A6" s="108" t="s">
        <v>695</v>
      </c>
      <c r="B6" s="109">
        <f>SUM(B7,B9:B13,B19,B21,B24:B26,B28:B31,B37:B38)</f>
        <v>37400</v>
      </c>
      <c r="C6" s="110">
        <f>SUM(C7,C9:C13,C19,C21,C24:C26,C28:C31,C37:C38)</f>
        <v>53431</v>
      </c>
      <c r="D6" s="110">
        <f>SUM(D7,D9:D13,D19,D21,D24:D26,D28:D31,D37:D38)</f>
        <v>32200</v>
      </c>
      <c r="E6" s="102">
        <f t="shared" ref="E6:E39" si="0">IFERROR($D6/B6,)</f>
        <v>0.86096256684492</v>
      </c>
      <c r="F6" s="102">
        <f t="shared" ref="F6:F39" si="1">IFERROR($D6/C6,)</f>
        <v>0.602646403773091</v>
      </c>
    </row>
    <row r="7" ht="15.75" spans="1:6">
      <c r="A7" s="111" t="s">
        <v>696</v>
      </c>
      <c r="B7" s="77">
        <f>B8</f>
        <v>0</v>
      </c>
      <c r="C7" s="78">
        <f>C8</f>
        <v>0</v>
      </c>
      <c r="D7" s="78">
        <f>D8</f>
        <v>0</v>
      </c>
      <c r="E7" s="79">
        <f t="shared" si="0"/>
        <v>0</v>
      </c>
      <c r="F7" s="79">
        <f t="shared" si="1"/>
        <v>0</v>
      </c>
    </row>
    <row r="8" ht="15.75" spans="1:6">
      <c r="A8" s="111" t="s">
        <v>697</v>
      </c>
      <c r="B8" s="77"/>
      <c r="C8" s="78"/>
      <c r="D8" s="78"/>
      <c r="E8" s="79">
        <f t="shared" si="0"/>
        <v>0</v>
      </c>
      <c r="F8" s="79">
        <f t="shared" si="1"/>
        <v>0</v>
      </c>
    </row>
    <row r="9" ht="15.75" spans="1:6">
      <c r="A9" s="111" t="s">
        <v>698</v>
      </c>
      <c r="B9" s="77"/>
      <c r="C9" s="78"/>
      <c r="D9" s="78"/>
      <c r="E9" s="79">
        <f t="shared" si="0"/>
        <v>0</v>
      </c>
      <c r="F9" s="79">
        <f t="shared" si="1"/>
        <v>0</v>
      </c>
    </row>
    <row r="10" ht="15.75" spans="1:6">
      <c r="A10" s="111" t="s">
        <v>699</v>
      </c>
      <c r="B10" s="77"/>
      <c r="C10" s="78"/>
      <c r="D10" s="78"/>
      <c r="E10" s="79">
        <f t="shared" si="0"/>
        <v>0</v>
      </c>
      <c r="F10" s="79">
        <f t="shared" si="1"/>
        <v>0</v>
      </c>
    </row>
    <row r="11" ht="15.75" spans="1:6">
      <c r="A11" s="111" t="s">
        <v>700</v>
      </c>
      <c r="B11" s="77"/>
      <c r="C11" s="78"/>
      <c r="D11" s="78"/>
      <c r="E11" s="79">
        <f t="shared" si="0"/>
        <v>0</v>
      </c>
      <c r="F11" s="79">
        <f t="shared" si="1"/>
        <v>0</v>
      </c>
    </row>
    <row r="12" ht="15.75" spans="1:6">
      <c r="A12" s="111" t="s">
        <v>701</v>
      </c>
      <c r="B12" s="77"/>
      <c r="C12" s="78"/>
      <c r="D12" s="78"/>
      <c r="E12" s="79">
        <f t="shared" si="0"/>
        <v>0</v>
      </c>
      <c r="F12" s="79">
        <f t="shared" si="1"/>
        <v>0</v>
      </c>
    </row>
    <row r="13" ht="15.75" spans="1:6">
      <c r="A13" s="111" t="s">
        <v>702</v>
      </c>
      <c r="B13" s="77">
        <f>SUM(B14:B18)</f>
        <v>35000</v>
      </c>
      <c r="C13" s="78">
        <f>SUM(C14:C18)</f>
        <v>51923</v>
      </c>
      <c r="D13" s="78">
        <f>SUM(D14:D18)</f>
        <v>30000</v>
      </c>
      <c r="E13" s="79">
        <f t="shared" si="0"/>
        <v>0.857142857142857</v>
      </c>
      <c r="F13" s="79">
        <f t="shared" si="1"/>
        <v>0.577778633746124</v>
      </c>
    </row>
    <row r="14" ht="15.75" spans="1:6">
      <c r="A14" s="112" t="s">
        <v>703</v>
      </c>
      <c r="B14" s="77">
        <v>35000</v>
      </c>
      <c r="C14" s="78">
        <v>52150</v>
      </c>
      <c r="D14" s="78">
        <v>30000</v>
      </c>
      <c r="E14" s="79">
        <f t="shared" si="0"/>
        <v>0.857142857142857</v>
      </c>
      <c r="F14" s="79">
        <f t="shared" si="1"/>
        <v>0.575263662511985</v>
      </c>
    </row>
    <row r="15" ht="15.75" spans="1:6">
      <c r="A15" s="112" t="s">
        <v>704</v>
      </c>
      <c r="B15" s="77"/>
      <c r="C15" s="78">
        <v>1082</v>
      </c>
      <c r="D15" s="78"/>
      <c r="E15" s="79">
        <f t="shared" si="0"/>
        <v>0</v>
      </c>
      <c r="F15" s="79">
        <f t="shared" si="1"/>
        <v>0</v>
      </c>
    </row>
    <row r="16" ht="15.75" spans="1:6">
      <c r="A16" s="112" t="s">
        <v>705</v>
      </c>
      <c r="B16" s="77"/>
      <c r="C16" s="78">
        <v>0</v>
      </c>
      <c r="D16" s="78"/>
      <c r="E16" s="79">
        <f t="shared" si="0"/>
        <v>0</v>
      </c>
      <c r="F16" s="79">
        <f t="shared" si="1"/>
        <v>0</v>
      </c>
    </row>
    <row r="17" ht="15.75" spans="1:6">
      <c r="A17" s="112" t="s">
        <v>706</v>
      </c>
      <c r="B17" s="77"/>
      <c r="C17" s="78">
        <v>-1309</v>
      </c>
      <c r="D17" s="78"/>
      <c r="E17" s="79">
        <f t="shared" si="0"/>
        <v>0</v>
      </c>
      <c r="F17" s="79">
        <f t="shared" si="1"/>
        <v>0</v>
      </c>
    </row>
    <row r="18" ht="15.75" spans="1:6">
      <c r="A18" s="112" t="s">
        <v>707</v>
      </c>
      <c r="B18" s="77"/>
      <c r="C18" s="78">
        <v>0</v>
      </c>
      <c r="D18" s="78"/>
      <c r="E18" s="79">
        <f t="shared" si="0"/>
        <v>0</v>
      </c>
      <c r="F18" s="79">
        <f t="shared" si="1"/>
        <v>0</v>
      </c>
    </row>
    <row r="19" ht="15.75" spans="1:6">
      <c r="A19" s="111" t="s">
        <v>708</v>
      </c>
      <c r="B19" s="77">
        <f>B20</f>
        <v>0</v>
      </c>
      <c r="C19" s="78">
        <f>C20</f>
        <v>0</v>
      </c>
      <c r="D19" s="78">
        <f>D20</f>
        <v>0</v>
      </c>
      <c r="E19" s="79">
        <f t="shared" si="0"/>
        <v>0</v>
      </c>
      <c r="F19" s="79">
        <f t="shared" si="1"/>
        <v>0</v>
      </c>
    </row>
    <row r="20" ht="15.75" spans="1:6">
      <c r="A20" s="111" t="s">
        <v>709</v>
      </c>
      <c r="B20" s="77"/>
      <c r="C20" s="78"/>
      <c r="D20" s="78"/>
      <c r="E20" s="79">
        <f t="shared" si="0"/>
        <v>0</v>
      </c>
      <c r="F20" s="79">
        <f t="shared" si="1"/>
        <v>0</v>
      </c>
    </row>
    <row r="21" ht="15.75" spans="1:6">
      <c r="A21" s="112" t="s">
        <v>710</v>
      </c>
      <c r="B21" s="77">
        <f>SUM(B22:B23)</f>
        <v>0</v>
      </c>
      <c r="C21" s="78">
        <f>SUM(C22:C23)</f>
        <v>0</v>
      </c>
      <c r="D21" s="78">
        <f>SUM(D22:D23)</f>
        <v>0</v>
      </c>
      <c r="E21" s="79">
        <f t="shared" si="0"/>
        <v>0</v>
      </c>
      <c r="F21" s="79">
        <f t="shared" si="1"/>
        <v>0</v>
      </c>
    </row>
    <row r="22" ht="15.75" spans="1:6">
      <c r="A22" s="112" t="s">
        <v>711</v>
      </c>
      <c r="B22" s="77"/>
      <c r="C22" s="78"/>
      <c r="D22" s="78"/>
      <c r="E22" s="79">
        <f t="shared" si="0"/>
        <v>0</v>
      </c>
      <c r="F22" s="79">
        <f t="shared" si="1"/>
        <v>0</v>
      </c>
    </row>
    <row r="23" ht="15.75" spans="1:6">
      <c r="A23" s="112" t="s">
        <v>712</v>
      </c>
      <c r="B23" s="77"/>
      <c r="C23" s="78"/>
      <c r="D23" s="78"/>
      <c r="E23" s="79">
        <f t="shared" si="0"/>
        <v>0</v>
      </c>
      <c r="F23" s="79">
        <f t="shared" si="1"/>
        <v>0</v>
      </c>
    </row>
    <row r="24" ht="15.75" spans="1:6">
      <c r="A24" s="112" t="s">
        <v>713</v>
      </c>
      <c r="B24" s="77">
        <v>2400</v>
      </c>
      <c r="C24" s="78">
        <v>1292</v>
      </c>
      <c r="D24" s="78">
        <v>1400</v>
      </c>
      <c r="E24" s="79">
        <f t="shared" si="0"/>
        <v>0.583333333333333</v>
      </c>
      <c r="F24" s="79">
        <f t="shared" si="1"/>
        <v>1.08359133126935</v>
      </c>
    </row>
    <row r="25" ht="15.75" spans="1:6">
      <c r="A25" s="111" t="s">
        <v>714</v>
      </c>
      <c r="B25" s="77"/>
      <c r="C25" s="78"/>
      <c r="D25" s="78"/>
      <c r="E25" s="79">
        <f t="shared" si="0"/>
        <v>0</v>
      </c>
      <c r="F25" s="79">
        <f t="shared" si="1"/>
        <v>0</v>
      </c>
    </row>
    <row r="26" ht="15.75" spans="1:6">
      <c r="A26" s="111" t="s">
        <v>715</v>
      </c>
      <c r="B26" s="77">
        <f>B27</f>
        <v>0</v>
      </c>
      <c r="C26" s="78">
        <f>C27</f>
        <v>0</v>
      </c>
      <c r="D26" s="78">
        <f>D27</f>
        <v>0</v>
      </c>
      <c r="E26" s="79">
        <f t="shared" si="0"/>
        <v>0</v>
      </c>
      <c r="F26" s="79">
        <f t="shared" si="1"/>
        <v>0</v>
      </c>
    </row>
    <row r="27" ht="15.75" spans="1:6">
      <c r="A27" s="111" t="s">
        <v>716</v>
      </c>
      <c r="B27" s="77"/>
      <c r="C27" s="78"/>
      <c r="D27" s="78"/>
      <c r="E27" s="79">
        <f t="shared" si="0"/>
        <v>0</v>
      </c>
      <c r="F27" s="79">
        <f t="shared" si="1"/>
        <v>0</v>
      </c>
    </row>
    <row r="28" ht="15.75" spans="1:6">
      <c r="A28" s="111" t="s">
        <v>717</v>
      </c>
      <c r="B28" s="77"/>
      <c r="C28" s="78"/>
      <c r="D28" s="78"/>
      <c r="E28" s="79">
        <f t="shared" si="0"/>
        <v>0</v>
      </c>
      <c r="F28" s="79">
        <f t="shared" si="1"/>
        <v>0</v>
      </c>
    </row>
    <row r="29" ht="15.75" spans="1:6">
      <c r="A29" s="111" t="s">
        <v>718</v>
      </c>
      <c r="B29" s="77"/>
      <c r="C29" s="78"/>
      <c r="D29" s="78"/>
      <c r="E29" s="79">
        <f t="shared" si="0"/>
        <v>0</v>
      </c>
      <c r="F29" s="79">
        <f t="shared" si="1"/>
        <v>0</v>
      </c>
    </row>
    <row r="30" ht="15.75" spans="1:6">
      <c r="A30" s="111" t="s">
        <v>719</v>
      </c>
      <c r="B30" s="77"/>
      <c r="C30" s="78">
        <v>216</v>
      </c>
      <c r="D30" s="78">
        <v>800</v>
      </c>
      <c r="E30" s="79">
        <f t="shared" si="0"/>
        <v>0</v>
      </c>
      <c r="F30" s="79">
        <f t="shared" si="1"/>
        <v>3.7037037037037</v>
      </c>
    </row>
    <row r="31" ht="15.75" spans="1:6">
      <c r="A31" s="111" t="s">
        <v>720</v>
      </c>
      <c r="B31" s="77">
        <f>SUM(B32:B36)</f>
        <v>0</v>
      </c>
      <c r="C31" s="78">
        <f>SUM(C32:C36)</f>
        <v>0</v>
      </c>
      <c r="D31" s="78">
        <f>SUM(D32:D36)</f>
        <v>0</v>
      </c>
      <c r="E31" s="79">
        <f t="shared" si="0"/>
        <v>0</v>
      </c>
      <c r="F31" s="79">
        <f t="shared" si="1"/>
        <v>0</v>
      </c>
    </row>
    <row r="32" ht="15.75" spans="1:6">
      <c r="A32" s="112" t="s">
        <v>721</v>
      </c>
      <c r="B32" s="77"/>
      <c r="C32" s="78"/>
      <c r="D32" s="78"/>
      <c r="E32" s="79">
        <f t="shared" si="0"/>
        <v>0</v>
      </c>
      <c r="F32" s="79">
        <f t="shared" si="1"/>
        <v>0</v>
      </c>
    </row>
    <row r="33" ht="15.75" spans="1:6">
      <c r="A33" s="112" t="s">
        <v>722</v>
      </c>
      <c r="B33" s="77"/>
      <c r="C33" s="78"/>
      <c r="D33" s="78"/>
      <c r="E33" s="79">
        <f t="shared" si="0"/>
        <v>0</v>
      </c>
      <c r="F33" s="79">
        <f t="shared" si="1"/>
        <v>0</v>
      </c>
    </row>
    <row r="34" ht="15.75" spans="1:6">
      <c r="A34" s="111" t="s">
        <v>723</v>
      </c>
      <c r="B34" s="77"/>
      <c r="C34" s="78"/>
      <c r="D34" s="78"/>
      <c r="E34" s="79">
        <f t="shared" si="0"/>
        <v>0</v>
      </c>
      <c r="F34" s="79">
        <f t="shared" si="1"/>
        <v>0</v>
      </c>
    </row>
    <row r="35" ht="15.75" spans="1:6">
      <c r="A35" s="111" t="s">
        <v>724</v>
      </c>
      <c r="B35" s="77"/>
      <c r="C35" s="78"/>
      <c r="D35" s="78"/>
      <c r="E35" s="79">
        <f t="shared" si="0"/>
        <v>0</v>
      </c>
      <c r="F35" s="79">
        <f t="shared" si="1"/>
        <v>0</v>
      </c>
    </row>
    <row r="36" ht="15.75" spans="1:6">
      <c r="A36" s="112" t="s">
        <v>725</v>
      </c>
      <c r="B36" s="77"/>
      <c r="C36" s="78"/>
      <c r="D36" s="78"/>
      <c r="E36" s="79">
        <f t="shared" si="0"/>
        <v>0</v>
      </c>
      <c r="F36" s="79">
        <f t="shared" si="1"/>
        <v>0</v>
      </c>
    </row>
    <row r="37" ht="15.75" spans="1:6">
      <c r="A37" s="112" t="s">
        <v>726</v>
      </c>
      <c r="B37" s="77"/>
      <c r="C37" s="78"/>
      <c r="D37" s="78"/>
      <c r="E37" s="79">
        <f t="shared" si="0"/>
        <v>0</v>
      </c>
      <c r="F37" s="79">
        <f t="shared" si="1"/>
        <v>0</v>
      </c>
    </row>
    <row r="38" ht="15.75" spans="1:6">
      <c r="A38" s="111" t="s">
        <v>727</v>
      </c>
      <c r="B38" s="77"/>
      <c r="C38" s="78"/>
      <c r="D38" s="78"/>
      <c r="E38" s="79">
        <f t="shared" si="0"/>
        <v>0</v>
      </c>
      <c r="F38" s="79">
        <f t="shared" si="1"/>
        <v>0</v>
      </c>
    </row>
    <row r="39" ht="15.75" spans="1:6">
      <c r="A39" s="112" t="s">
        <v>728</v>
      </c>
      <c r="B39" s="77"/>
      <c r="C39" s="78"/>
      <c r="D39" s="78"/>
      <c r="E39" s="79">
        <f t="shared" si="0"/>
        <v>0</v>
      </c>
      <c r="F39" s="79">
        <f t="shared" si="1"/>
        <v>0</v>
      </c>
    </row>
  </sheetData>
  <mergeCells count="6">
    <mergeCell ref="A2:F2"/>
    <mergeCell ref="A3:F3"/>
    <mergeCell ref="D4:F4"/>
    <mergeCell ref="A4:A5"/>
    <mergeCell ref="B4:B5"/>
    <mergeCell ref="C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5"/>
  <sheetViews>
    <sheetView topLeftCell="A27" workbookViewId="0">
      <selection activeCell="M49" sqref="M49"/>
    </sheetView>
  </sheetViews>
  <sheetFormatPr defaultColWidth="8.75" defaultRowHeight="14.25" customHeight="1"/>
  <cols>
    <col min="1" max="1" width="67.125" customWidth="1"/>
    <col min="2" max="2" width="11.5" customWidth="1"/>
    <col min="3" max="3" width="16" customWidth="1"/>
    <col min="4" max="4" width="8.875" customWidth="1"/>
    <col min="5" max="5" width="17.75" customWidth="1"/>
    <col min="6" max="6" width="22.25" customWidth="1"/>
    <col min="7" max="7" width="11.375" customWidth="1"/>
    <col min="8" max="8" width="42.375" customWidth="1"/>
    <col min="9" max="9" width="12" customWidth="1"/>
    <col min="10" max="10" width="16.625" customWidth="1"/>
    <col min="11" max="11" width="10.75" customWidth="1"/>
    <col min="12" max="12" width="17.75" customWidth="1"/>
    <col min="13" max="13" width="22.25" customWidth="1"/>
  </cols>
  <sheetData>
    <row r="1" customHeight="1" spans="1:13">
      <c r="A1" s="87" t="s">
        <v>729</v>
      </c>
      <c r="B1" s="88"/>
      <c r="C1" s="88"/>
      <c r="D1" s="88"/>
      <c r="E1" s="88"/>
      <c r="F1" s="88"/>
      <c r="G1" s="88"/>
      <c r="H1" s="88"/>
      <c r="I1" s="88"/>
      <c r="J1" s="88"/>
      <c r="K1" s="88"/>
      <c r="L1" s="88"/>
      <c r="M1" s="88"/>
    </row>
    <row r="2" ht="24" customHeight="1" spans="1:13">
      <c r="A2" s="89" t="s">
        <v>730</v>
      </c>
      <c r="B2" s="89"/>
      <c r="C2" s="89"/>
      <c r="D2" s="89"/>
      <c r="E2" s="89"/>
      <c r="F2" s="89"/>
      <c r="G2" s="90"/>
      <c r="H2" s="90"/>
      <c r="I2" s="90"/>
      <c r="J2" s="90"/>
      <c r="K2" s="90"/>
      <c r="L2" s="90"/>
      <c r="M2" s="90"/>
    </row>
    <row r="3" ht="15.75" customHeight="1" spans="1:13">
      <c r="A3" s="91"/>
      <c r="B3" s="91"/>
      <c r="C3" s="91"/>
      <c r="D3" s="91"/>
      <c r="E3" s="91"/>
      <c r="F3" s="92" t="s">
        <v>21</v>
      </c>
      <c r="G3" s="91"/>
      <c r="H3" s="91"/>
      <c r="I3" s="91"/>
      <c r="J3" s="91"/>
      <c r="K3" s="91"/>
      <c r="L3" s="91"/>
      <c r="M3" s="91"/>
    </row>
    <row r="4" spans="1:6">
      <c r="A4" s="93" t="s">
        <v>22</v>
      </c>
      <c r="B4" s="93" t="s">
        <v>693</v>
      </c>
      <c r="C4" s="93" t="s">
        <v>694</v>
      </c>
      <c r="D4" s="93" t="s">
        <v>441</v>
      </c>
      <c r="E4" s="93"/>
      <c r="F4" s="93"/>
    </row>
    <row r="5" spans="1:6">
      <c r="A5" s="94"/>
      <c r="B5" s="94"/>
      <c r="C5" s="94"/>
      <c r="D5" s="94" t="s">
        <v>28</v>
      </c>
      <c r="E5" s="93" t="s">
        <v>87</v>
      </c>
      <c r="F5" s="93" t="s">
        <v>30</v>
      </c>
    </row>
    <row r="6" ht="15.75" spans="1:6">
      <c r="A6" s="95" t="s">
        <v>731</v>
      </c>
      <c r="B6" s="96"/>
      <c r="C6" s="78"/>
      <c r="D6" s="78"/>
      <c r="E6" s="79">
        <v>0.792675172735365</v>
      </c>
      <c r="F6" s="79">
        <v>0.573171292393986</v>
      </c>
    </row>
    <row r="7" ht="15.75" spans="1:6">
      <c r="A7" s="97" t="s">
        <v>732</v>
      </c>
      <c r="B7" s="98"/>
      <c r="C7" s="99"/>
      <c r="D7" s="100"/>
      <c r="E7" s="101">
        <f t="shared" ref="E7:E19" si="0">IFERROR($D7/B7,)</f>
        <v>0</v>
      </c>
      <c r="F7" s="102">
        <f t="shared" ref="F7:F15" si="1">IFERROR($D7/C8,)</f>
        <v>0</v>
      </c>
    </row>
    <row r="8" ht="15.75" spans="1:6">
      <c r="A8" s="103" t="s">
        <v>733</v>
      </c>
      <c r="B8" s="98"/>
      <c r="C8" s="100"/>
      <c r="D8" s="100"/>
      <c r="E8" s="104">
        <f t="shared" si="0"/>
        <v>0</v>
      </c>
      <c r="F8" s="79">
        <f t="shared" si="1"/>
        <v>0</v>
      </c>
    </row>
    <row r="9" ht="15.75" spans="1:6">
      <c r="A9" s="103" t="s">
        <v>734</v>
      </c>
      <c r="B9" s="98"/>
      <c r="C9" s="100"/>
      <c r="D9" s="100"/>
      <c r="E9" s="104">
        <f t="shared" si="0"/>
        <v>0</v>
      </c>
      <c r="F9" s="79">
        <f t="shared" si="1"/>
        <v>0</v>
      </c>
    </row>
    <row r="10" ht="15.75" spans="1:6">
      <c r="A10" s="103" t="s">
        <v>735</v>
      </c>
      <c r="B10" s="98"/>
      <c r="C10" s="100"/>
      <c r="D10" s="100"/>
      <c r="E10" s="104">
        <f t="shared" si="0"/>
        <v>0</v>
      </c>
      <c r="F10" s="79">
        <f t="shared" si="1"/>
        <v>0</v>
      </c>
    </row>
    <row r="11" ht="15.75" spans="1:6">
      <c r="A11" s="103" t="s">
        <v>736</v>
      </c>
      <c r="B11" s="98"/>
      <c r="C11" s="100"/>
      <c r="D11" s="100"/>
      <c r="E11" s="104">
        <f t="shared" si="0"/>
        <v>0</v>
      </c>
      <c r="F11" s="79">
        <f t="shared" si="1"/>
        <v>0</v>
      </c>
    </row>
    <row r="12" ht="15.75" spans="1:6">
      <c r="A12" s="103" t="s">
        <v>737</v>
      </c>
      <c r="B12" s="98"/>
      <c r="C12" s="100"/>
      <c r="D12" s="100"/>
      <c r="E12" s="104">
        <f t="shared" si="0"/>
        <v>0</v>
      </c>
      <c r="F12" s="79">
        <f t="shared" si="1"/>
        <v>0</v>
      </c>
    </row>
    <row r="13" ht="15.75" spans="1:6">
      <c r="A13" s="103" t="s">
        <v>738</v>
      </c>
      <c r="B13" s="98"/>
      <c r="C13" s="100"/>
      <c r="D13" s="100"/>
      <c r="E13" s="104">
        <f t="shared" si="0"/>
        <v>0</v>
      </c>
      <c r="F13" s="79">
        <f t="shared" si="1"/>
        <v>0</v>
      </c>
    </row>
    <row r="14" ht="15.75" spans="1:6">
      <c r="A14" s="103" t="s">
        <v>739</v>
      </c>
      <c r="B14" s="98"/>
      <c r="C14" s="100"/>
      <c r="D14" s="100"/>
      <c r="E14" s="104">
        <f t="shared" si="0"/>
        <v>0</v>
      </c>
      <c r="F14" s="79">
        <f t="shared" si="1"/>
        <v>0</v>
      </c>
    </row>
    <row r="15" ht="15.75" spans="1:6">
      <c r="A15" s="103" t="s">
        <v>740</v>
      </c>
      <c r="B15" s="98"/>
      <c r="C15" s="100"/>
      <c r="D15" s="100"/>
      <c r="E15" s="104">
        <f t="shared" si="0"/>
        <v>0</v>
      </c>
      <c r="F15" s="79">
        <f t="shared" si="1"/>
        <v>0</v>
      </c>
    </row>
    <row r="16" ht="15.75" spans="1:6">
      <c r="A16" s="103" t="s">
        <v>741</v>
      </c>
      <c r="B16" s="98"/>
      <c r="C16" s="100">
        <v>29</v>
      </c>
      <c r="D16" s="100">
        <v>25</v>
      </c>
      <c r="E16" s="104">
        <f t="shared" si="0"/>
        <v>0</v>
      </c>
      <c r="F16" s="79">
        <f>IFERROR($D16/#REF!,)</f>
        <v>0</v>
      </c>
    </row>
    <row r="17" ht="15.75" spans="1:6">
      <c r="A17" s="103" t="s">
        <v>742</v>
      </c>
      <c r="B17" s="98"/>
      <c r="C17" s="100"/>
      <c r="D17" s="100"/>
      <c r="E17" s="104">
        <f t="shared" si="0"/>
        <v>0</v>
      </c>
      <c r="F17" s="79">
        <f t="shared" ref="F17:F19" si="2">IFERROR($D17/C17,)</f>
        <v>0</v>
      </c>
    </row>
    <row r="18" ht="15.75" spans="1:6">
      <c r="A18" s="103" t="s">
        <v>743</v>
      </c>
      <c r="B18" s="98"/>
      <c r="C18" s="100"/>
      <c r="D18" s="100"/>
      <c r="E18" s="104">
        <f t="shared" si="0"/>
        <v>0</v>
      </c>
      <c r="F18" s="79">
        <f t="shared" si="2"/>
        <v>0</v>
      </c>
    </row>
    <row r="19" ht="15.75" spans="1:6">
      <c r="A19" s="103" t="s">
        <v>744</v>
      </c>
      <c r="B19" s="98"/>
      <c r="C19" s="100"/>
      <c r="D19" s="100"/>
      <c r="E19" s="104">
        <f t="shared" si="0"/>
        <v>0</v>
      </c>
      <c r="F19" s="79">
        <f t="shared" si="2"/>
        <v>0</v>
      </c>
    </row>
    <row r="20" customFormat="1" ht="15.75" spans="1:6">
      <c r="A20" s="95" t="s">
        <v>745</v>
      </c>
      <c r="B20" s="96"/>
      <c r="C20" s="78"/>
      <c r="D20" s="78"/>
      <c r="E20" s="104">
        <f t="shared" ref="E20:E83" si="3">IFERROR($D20/B20,)</f>
        <v>0</v>
      </c>
      <c r="F20" s="79">
        <f t="shared" ref="F20:F83" si="4">IFERROR($D20/C20,)</f>
        <v>0</v>
      </c>
    </row>
    <row r="21" customFormat="1" ht="15.75" spans="1:6">
      <c r="A21" s="95" t="s">
        <v>746</v>
      </c>
      <c r="B21" s="96"/>
      <c r="C21" s="78"/>
      <c r="D21" s="78"/>
      <c r="E21" s="104">
        <f t="shared" si="3"/>
        <v>0</v>
      </c>
      <c r="F21" s="79">
        <f t="shared" si="4"/>
        <v>0</v>
      </c>
    </row>
    <row r="22" customFormat="1" ht="15.75" spans="1:6">
      <c r="A22" s="95" t="s">
        <v>747</v>
      </c>
      <c r="B22" s="96"/>
      <c r="C22" s="78"/>
      <c r="D22" s="78"/>
      <c r="E22" s="104">
        <f t="shared" si="3"/>
        <v>0</v>
      </c>
      <c r="F22" s="79">
        <f t="shared" si="4"/>
        <v>0</v>
      </c>
    </row>
    <row r="23" customFormat="1" ht="15.75" spans="1:6">
      <c r="A23" s="95" t="s">
        <v>748</v>
      </c>
      <c r="B23" s="96"/>
      <c r="C23" s="78"/>
      <c r="D23" s="78"/>
      <c r="E23" s="104">
        <f t="shared" si="3"/>
        <v>0</v>
      </c>
      <c r="F23" s="79">
        <f t="shared" si="4"/>
        <v>0</v>
      </c>
    </row>
    <row r="24" customFormat="1" ht="15.75" spans="1:6">
      <c r="A24" s="95" t="s">
        <v>749</v>
      </c>
      <c r="B24" s="96"/>
      <c r="C24" s="78"/>
      <c r="D24" s="78"/>
      <c r="E24" s="104">
        <f t="shared" si="3"/>
        <v>0</v>
      </c>
      <c r="F24" s="79">
        <f t="shared" si="4"/>
        <v>0</v>
      </c>
    </row>
    <row r="25" customFormat="1" ht="15.75" spans="1:6">
      <c r="A25" s="95" t="s">
        <v>750</v>
      </c>
      <c r="B25" s="96"/>
      <c r="C25" s="78"/>
      <c r="D25" s="78"/>
      <c r="E25" s="104">
        <f t="shared" si="3"/>
        <v>0</v>
      </c>
      <c r="F25" s="79">
        <f t="shared" si="4"/>
        <v>0</v>
      </c>
    </row>
    <row r="26" customFormat="1" ht="15.75" spans="1:6">
      <c r="A26" s="95" t="s">
        <v>751</v>
      </c>
      <c r="B26" s="96"/>
      <c r="C26" s="78"/>
      <c r="D26" s="78"/>
      <c r="E26" s="104">
        <f t="shared" si="3"/>
        <v>0</v>
      </c>
      <c r="F26" s="79">
        <f t="shared" si="4"/>
        <v>0</v>
      </c>
    </row>
    <row r="27" customFormat="1" ht="15.75" spans="1:6">
      <c r="A27" s="95" t="s">
        <v>749</v>
      </c>
      <c r="B27" s="96"/>
      <c r="C27" s="78"/>
      <c r="D27" s="78"/>
      <c r="E27" s="104">
        <f t="shared" si="3"/>
        <v>0</v>
      </c>
      <c r="F27" s="79">
        <f t="shared" si="4"/>
        <v>0</v>
      </c>
    </row>
    <row r="28" customFormat="1" ht="15.75" spans="1:6">
      <c r="A28" s="95" t="s">
        <v>750</v>
      </c>
      <c r="B28" s="96"/>
      <c r="C28" s="78"/>
      <c r="D28" s="78"/>
      <c r="E28" s="104">
        <f t="shared" si="3"/>
        <v>0</v>
      </c>
      <c r="F28" s="79">
        <f t="shared" si="4"/>
        <v>0</v>
      </c>
    </row>
    <row r="29" customFormat="1" ht="15.75" spans="1:6">
      <c r="A29" s="95" t="s">
        <v>752</v>
      </c>
      <c r="B29" s="96"/>
      <c r="C29" s="78"/>
      <c r="D29" s="78"/>
      <c r="E29" s="104">
        <f t="shared" si="3"/>
        <v>0</v>
      </c>
      <c r="F29" s="79">
        <f t="shared" si="4"/>
        <v>0</v>
      </c>
    </row>
    <row r="30" customFormat="1" ht="15.75" spans="1:6">
      <c r="A30" s="95" t="s">
        <v>750</v>
      </c>
      <c r="B30" s="96"/>
      <c r="C30" s="78"/>
      <c r="D30" s="78"/>
      <c r="E30" s="104">
        <f t="shared" si="3"/>
        <v>0</v>
      </c>
      <c r="F30" s="79">
        <f t="shared" si="4"/>
        <v>0</v>
      </c>
    </row>
    <row r="31" customFormat="1" ht="15.75" spans="1:6">
      <c r="A31" s="95" t="s">
        <v>753</v>
      </c>
      <c r="B31" s="96"/>
      <c r="C31" s="78"/>
      <c r="D31" s="78"/>
      <c r="E31" s="104">
        <f t="shared" si="3"/>
        <v>0</v>
      </c>
      <c r="F31" s="79">
        <f t="shared" si="4"/>
        <v>0</v>
      </c>
    </row>
    <row r="32" customFormat="1" ht="15.75" spans="1:6">
      <c r="A32" s="95" t="s">
        <v>754</v>
      </c>
      <c r="B32" s="96"/>
      <c r="C32" s="78"/>
      <c r="D32" s="78"/>
      <c r="E32" s="104">
        <f t="shared" si="3"/>
        <v>0</v>
      </c>
      <c r="F32" s="79">
        <f t="shared" si="4"/>
        <v>0</v>
      </c>
    </row>
    <row r="33" customFormat="1" ht="15.75" spans="1:6">
      <c r="A33" s="95" t="s">
        <v>755</v>
      </c>
      <c r="B33" s="96"/>
      <c r="C33" s="78"/>
      <c r="D33" s="78"/>
      <c r="E33" s="104">
        <f t="shared" si="3"/>
        <v>0</v>
      </c>
      <c r="F33" s="79">
        <f t="shared" si="4"/>
        <v>0</v>
      </c>
    </row>
    <row r="34" customFormat="1" ht="15.75" spans="1:6">
      <c r="A34" s="95" t="s">
        <v>756</v>
      </c>
      <c r="B34" s="96"/>
      <c r="C34" s="78"/>
      <c r="D34" s="78"/>
      <c r="E34" s="104">
        <f t="shared" si="3"/>
        <v>0</v>
      </c>
      <c r="F34" s="79">
        <f t="shared" si="4"/>
        <v>0</v>
      </c>
    </row>
    <row r="35" customFormat="1" ht="15.75" spans="1:6">
      <c r="A35" s="95" t="s">
        <v>757</v>
      </c>
      <c r="B35" s="96"/>
      <c r="C35" s="78"/>
      <c r="D35" s="78"/>
      <c r="E35" s="104">
        <f t="shared" si="3"/>
        <v>0</v>
      </c>
      <c r="F35" s="79">
        <f t="shared" si="4"/>
        <v>0</v>
      </c>
    </row>
    <row r="36" customFormat="1" ht="15.75" spans="1:6">
      <c r="A36" s="95" t="s">
        <v>758</v>
      </c>
      <c r="B36" s="96"/>
      <c r="C36" s="78"/>
      <c r="D36" s="78"/>
      <c r="E36" s="104">
        <f t="shared" si="3"/>
        <v>0</v>
      </c>
      <c r="F36" s="79">
        <f t="shared" si="4"/>
        <v>0</v>
      </c>
    </row>
    <row r="37" customFormat="1" ht="15.75" spans="1:6">
      <c r="A37" s="95" t="s">
        <v>759</v>
      </c>
      <c r="B37" s="96"/>
      <c r="C37" s="78"/>
      <c r="D37" s="78"/>
      <c r="E37" s="104">
        <f t="shared" si="3"/>
        <v>0</v>
      </c>
      <c r="F37" s="79">
        <f t="shared" si="4"/>
        <v>0</v>
      </c>
    </row>
    <row r="38" customFormat="1" ht="15.75" spans="1:6">
      <c r="A38" s="95" t="s">
        <v>760</v>
      </c>
      <c r="B38" s="96"/>
      <c r="C38" s="78"/>
      <c r="D38" s="78"/>
      <c r="E38" s="104">
        <f t="shared" si="3"/>
        <v>0</v>
      </c>
      <c r="F38" s="79">
        <f t="shared" si="4"/>
        <v>0</v>
      </c>
    </row>
    <row r="39" customFormat="1" ht="15.75" spans="1:6">
      <c r="A39" s="95" t="s">
        <v>761</v>
      </c>
      <c r="B39" s="96"/>
      <c r="C39" s="78"/>
      <c r="D39" s="78"/>
      <c r="E39" s="104">
        <f t="shared" si="3"/>
        <v>0</v>
      </c>
      <c r="F39" s="79">
        <f t="shared" si="4"/>
        <v>0</v>
      </c>
    </row>
    <row r="40" customFormat="1" ht="15.75" spans="1:6">
      <c r="A40" s="95" t="s">
        <v>762</v>
      </c>
      <c r="B40" s="96">
        <v>35000</v>
      </c>
      <c r="C40" s="78">
        <v>34888</v>
      </c>
      <c r="D40" s="78">
        <v>16061</v>
      </c>
      <c r="E40" s="104">
        <f t="shared" si="3"/>
        <v>0.458885714285714</v>
      </c>
      <c r="F40" s="79">
        <f t="shared" si="4"/>
        <v>0.460358862646182</v>
      </c>
    </row>
    <row r="41" customFormat="1" ht="15.75" spans="1:6">
      <c r="A41" s="95" t="s">
        <v>763</v>
      </c>
      <c r="B41" s="96"/>
      <c r="C41" s="78"/>
      <c r="D41" s="78"/>
      <c r="E41" s="104">
        <f t="shared" si="3"/>
        <v>0</v>
      </c>
      <c r="F41" s="79">
        <f t="shared" si="4"/>
        <v>0</v>
      </c>
    </row>
    <row r="42" customFormat="1" ht="15.75" spans="1:6">
      <c r="A42" s="95" t="s">
        <v>764</v>
      </c>
      <c r="B42" s="96"/>
      <c r="C42" s="78"/>
      <c r="D42" s="78"/>
      <c r="E42" s="104">
        <f t="shared" si="3"/>
        <v>0</v>
      </c>
      <c r="F42" s="79">
        <f t="shared" si="4"/>
        <v>0</v>
      </c>
    </row>
    <row r="43" customFormat="1" ht="15.75" spans="1:6">
      <c r="A43" s="95" t="s">
        <v>765</v>
      </c>
      <c r="B43" s="96"/>
      <c r="C43" s="78"/>
      <c r="D43" s="78"/>
      <c r="E43" s="104">
        <f t="shared" si="3"/>
        <v>0</v>
      </c>
      <c r="F43" s="79">
        <f t="shared" si="4"/>
        <v>0</v>
      </c>
    </row>
    <row r="44" customFormat="1" ht="15.75" spans="1:6">
      <c r="A44" s="95" t="s">
        <v>766</v>
      </c>
      <c r="B44" s="96"/>
      <c r="C44" s="78"/>
      <c r="D44" s="78"/>
      <c r="E44" s="104">
        <f t="shared" si="3"/>
        <v>0</v>
      </c>
      <c r="F44" s="79">
        <f t="shared" si="4"/>
        <v>0</v>
      </c>
    </row>
    <row r="45" customFormat="1" ht="15.75" spans="1:6">
      <c r="A45" s="95" t="s">
        <v>767</v>
      </c>
      <c r="B45" s="96"/>
      <c r="C45" s="78"/>
      <c r="D45" s="78"/>
      <c r="E45" s="104">
        <f t="shared" si="3"/>
        <v>0</v>
      </c>
      <c r="F45" s="79">
        <f t="shared" si="4"/>
        <v>0</v>
      </c>
    </row>
    <row r="46" customFormat="1" ht="15.75" spans="1:6">
      <c r="A46" s="95" t="s">
        <v>768</v>
      </c>
      <c r="B46" s="96"/>
      <c r="C46" s="78"/>
      <c r="D46" s="78"/>
      <c r="E46" s="104">
        <f t="shared" si="3"/>
        <v>0</v>
      </c>
      <c r="F46" s="79">
        <f t="shared" si="4"/>
        <v>0</v>
      </c>
    </row>
    <row r="47" customFormat="1" ht="15.75" spans="1:6">
      <c r="A47" s="95" t="s">
        <v>769</v>
      </c>
      <c r="B47" s="96"/>
      <c r="C47" s="78"/>
      <c r="D47" s="78"/>
      <c r="E47" s="104">
        <f t="shared" si="3"/>
        <v>0</v>
      </c>
      <c r="F47" s="79">
        <f t="shared" si="4"/>
        <v>0</v>
      </c>
    </row>
    <row r="48" customFormat="1" ht="15.75" spans="1:6">
      <c r="A48" s="95" t="s">
        <v>770</v>
      </c>
      <c r="B48" s="96"/>
      <c r="C48" s="78"/>
      <c r="D48" s="78"/>
      <c r="E48" s="104">
        <f t="shared" si="3"/>
        <v>0</v>
      </c>
      <c r="F48" s="79">
        <f t="shared" si="4"/>
        <v>0</v>
      </c>
    </row>
    <row r="49" customFormat="1" ht="15.75" spans="1:6">
      <c r="A49" s="95" t="s">
        <v>771</v>
      </c>
      <c r="B49" s="96"/>
      <c r="C49" s="78"/>
      <c r="D49" s="78"/>
      <c r="E49" s="104">
        <f t="shared" si="3"/>
        <v>0</v>
      </c>
      <c r="F49" s="79">
        <f t="shared" si="4"/>
        <v>0</v>
      </c>
    </row>
    <row r="50" customFormat="1" ht="15.75" spans="1:6">
      <c r="A50" s="95" t="s">
        <v>399</v>
      </c>
      <c r="B50" s="96"/>
      <c r="C50" s="78"/>
      <c r="D50" s="78"/>
      <c r="E50" s="104">
        <f t="shared" si="3"/>
        <v>0</v>
      </c>
      <c r="F50" s="79">
        <f t="shared" si="4"/>
        <v>0</v>
      </c>
    </row>
    <row r="51" customFormat="1" ht="15.75" spans="1:6">
      <c r="A51" s="95" t="s">
        <v>772</v>
      </c>
      <c r="B51" s="96"/>
      <c r="C51" s="78">
        <v>4000</v>
      </c>
      <c r="D51" s="78">
        <v>3000</v>
      </c>
      <c r="E51" s="104">
        <f t="shared" si="3"/>
        <v>0</v>
      </c>
      <c r="F51" s="79">
        <f t="shared" si="4"/>
        <v>0.75</v>
      </c>
    </row>
    <row r="52" customFormat="1" ht="15.75" spans="1:6">
      <c r="A52" s="95" t="s">
        <v>773</v>
      </c>
      <c r="B52" s="96"/>
      <c r="C52" s="78"/>
      <c r="D52" s="78"/>
      <c r="E52" s="104">
        <f t="shared" si="3"/>
        <v>0</v>
      </c>
      <c r="F52" s="79">
        <f t="shared" si="4"/>
        <v>0</v>
      </c>
    </row>
    <row r="53" customFormat="1" ht="15.75" spans="1:6">
      <c r="A53" s="95" t="s">
        <v>774</v>
      </c>
      <c r="B53" s="96"/>
      <c r="C53" s="78">
        <v>130</v>
      </c>
      <c r="D53" s="78"/>
      <c r="E53" s="104">
        <f t="shared" si="3"/>
        <v>0</v>
      </c>
      <c r="F53" s="79">
        <f t="shared" si="4"/>
        <v>0</v>
      </c>
    </row>
    <row r="54" customFormat="1" ht="15.75" spans="1:6">
      <c r="A54" s="95" t="s">
        <v>775</v>
      </c>
      <c r="B54" s="96"/>
      <c r="C54" s="78"/>
      <c r="D54" s="78"/>
      <c r="E54" s="104">
        <f t="shared" si="3"/>
        <v>0</v>
      </c>
      <c r="F54" s="79">
        <f t="shared" si="4"/>
        <v>0</v>
      </c>
    </row>
    <row r="55" customFormat="1" ht="15.75" spans="1:6">
      <c r="A55" s="95" t="s">
        <v>762</v>
      </c>
      <c r="B55" s="96"/>
      <c r="C55" s="78"/>
      <c r="D55" s="78"/>
      <c r="E55" s="104">
        <f t="shared" si="3"/>
        <v>0</v>
      </c>
      <c r="F55" s="79">
        <f t="shared" si="4"/>
        <v>0</v>
      </c>
    </row>
    <row r="56" customFormat="1" ht="15.75" spans="1:6">
      <c r="A56" s="95" t="s">
        <v>763</v>
      </c>
      <c r="B56" s="96"/>
      <c r="C56" s="78"/>
      <c r="D56" s="78"/>
      <c r="E56" s="104">
        <f t="shared" si="3"/>
        <v>0</v>
      </c>
      <c r="F56" s="79">
        <f t="shared" si="4"/>
        <v>0</v>
      </c>
    </row>
    <row r="57" customFormat="1" ht="15.75" spans="1:6">
      <c r="A57" s="95" t="s">
        <v>776</v>
      </c>
      <c r="B57" s="96"/>
      <c r="C57" s="78"/>
      <c r="D57" s="78"/>
      <c r="E57" s="104">
        <f t="shared" si="3"/>
        <v>0</v>
      </c>
      <c r="F57" s="79">
        <f t="shared" si="4"/>
        <v>0</v>
      </c>
    </row>
    <row r="58" customFormat="1" ht="15.75" spans="1:6">
      <c r="A58" s="95" t="s">
        <v>777</v>
      </c>
      <c r="B58" s="96"/>
      <c r="C58" s="78"/>
      <c r="D58" s="78">
        <v>297</v>
      </c>
      <c r="E58" s="104">
        <f t="shared" si="3"/>
        <v>0</v>
      </c>
      <c r="F58" s="79">
        <f t="shared" si="4"/>
        <v>0</v>
      </c>
    </row>
    <row r="59" customFormat="1" ht="15.75" spans="1:6">
      <c r="A59" s="95" t="s">
        <v>778</v>
      </c>
      <c r="B59" s="96">
        <v>2400</v>
      </c>
      <c r="C59" s="78">
        <v>400</v>
      </c>
      <c r="D59" s="78"/>
      <c r="E59" s="104">
        <f t="shared" si="3"/>
        <v>0</v>
      </c>
      <c r="F59" s="79">
        <f t="shared" si="4"/>
        <v>0</v>
      </c>
    </row>
    <row r="60" customFormat="1" ht="15.75" spans="1:6">
      <c r="A60" s="95" t="s">
        <v>779</v>
      </c>
      <c r="B60" s="96"/>
      <c r="C60" s="78">
        <v>1500</v>
      </c>
      <c r="D60" s="78">
        <v>1400</v>
      </c>
      <c r="E60" s="104">
        <f t="shared" si="3"/>
        <v>0</v>
      </c>
      <c r="F60" s="79">
        <f t="shared" si="4"/>
        <v>0.933333333333333</v>
      </c>
    </row>
    <row r="61" customFormat="1" ht="15.75" spans="1:6">
      <c r="A61" s="95" t="s">
        <v>780</v>
      </c>
      <c r="B61" s="96"/>
      <c r="C61" s="78"/>
      <c r="D61" s="78"/>
      <c r="E61" s="104">
        <f t="shared" si="3"/>
        <v>0</v>
      </c>
      <c r="F61" s="79">
        <f t="shared" si="4"/>
        <v>0</v>
      </c>
    </row>
    <row r="62" customFormat="1" ht="15.75" spans="1:6">
      <c r="A62" s="95" t="s">
        <v>781</v>
      </c>
      <c r="B62" s="96"/>
      <c r="C62" s="78"/>
      <c r="D62" s="78"/>
      <c r="E62" s="104">
        <f t="shared" si="3"/>
        <v>0</v>
      </c>
      <c r="F62" s="79">
        <f t="shared" si="4"/>
        <v>0</v>
      </c>
    </row>
    <row r="63" customFormat="1" ht="15.75" spans="1:6">
      <c r="A63" s="95" t="s">
        <v>782</v>
      </c>
      <c r="B63" s="96"/>
      <c r="C63" s="78">
        <v>10</v>
      </c>
      <c r="D63" s="78"/>
      <c r="E63" s="104">
        <f t="shared" si="3"/>
        <v>0</v>
      </c>
      <c r="F63" s="79">
        <f t="shared" si="4"/>
        <v>0</v>
      </c>
    </row>
    <row r="64" customFormat="1" ht="15.75" spans="1:6">
      <c r="A64" s="95" t="s">
        <v>783</v>
      </c>
      <c r="B64" s="96"/>
      <c r="C64" s="78"/>
      <c r="D64" s="78"/>
      <c r="E64" s="104">
        <f t="shared" si="3"/>
        <v>0</v>
      </c>
      <c r="F64" s="79">
        <f t="shared" si="4"/>
        <v>0</v>
      </c>
    </row>
    <row r="65" customFormat="1" ht="15.75" spans="1:6">
      <c r="A65" s="95" t="s">
        <v>784</v>
      </c>
      <c r="B65" s="96"/>
      <c r="C65" s="78"/>
      <c r="D65" s="78"/>
      <c r="E65" s="104">
        <f t="shared" si="3"/>
        <v>0</v>
      </c>
      <c r="F65" s="79">
        <f t="shared" si="4"/>
        <v>0</v>
      </c>
    </row>
    <row r="66" customFormat="1" ht="15.75" spans="1:6">
      <c r="A66" s="95" t="s">
        <v>785</v>
      </c>
      <c r="B66" s="96"/>
      <c r="C66" s="78"/>
      <c r="D66" s="78"/>
      <c r="E66" s="104">
        <f t="shared" si="3"/>
        <v>0</v>
      </c>
      <c r="F66" s="79">
        <f t="shared" si="4"/>
        <v>0</v>
      </c>
    </row>
    <row r="67" customFormat="1" ht="15.75" spans="1:6">
      <c r="A67" s="95" t="s">
        <v>762</v>
      </c>
      <c r="B67" s="96"/>
      <c r="C67" s="78"/>
      <c r="D67" s="78"/>
      <c r="E67" s="104">
        <f t="shared" si="3"/>
        <v>0</v>
      </c>
      <c r="F67" s="79">
        <f t="shared" si="4"/>
        <v>0</v>
      </c>
    </row>
    <row r="68" customFormat="1" ht="15.75" spans="1:6">
      <c r="A68" s="95" t="s">
        <v>763</v>
      </c>
      <c r="B68" s="96"/>
      <c r="C68" s="78"/>
      <c r="D68" s="78"/>
      <c r="E68" s="104">
        <f t="shared" si="3"/>
        <v>0</v>
      </c>
      <c r="F68" s="79">
        <f t="shared" si="4"/>
        <v>0</v>
      </c>
    </row>
    <row r="69" customFormat="1" ht="15.75" spans="1:6">
      <c r="A69" s="95" t="s">
        <v>786</v>
      </c>
      <c r="B69" s="96"/>
      <c r="C69" s="78"/>
      <c r="D69" s="78"/>
      <c r="E69" s="104">
        <f t="shared" si="3"/>
        <v>0</v>
      </c>
      <c r="F69" s="79">
        <f t="shared" si="4"/>
        <v>0</v>
      </c>
    </row>
    <row r="70" customFormat="1" ht="15.75" spans="1:6">
      <c r="A70" s="95" t="s">
        <v>762</v>
      </c>
      <c r="B70" s="96"/>
      <c r="C70" s="78"/>
      <c r="D70" s="78"/>
      <c r="E70" s="104">
        <f t="shared" si="3"/>
        <v>0</v>
      </c>
      <c r="F70" s="79">
        <f t="shared" si="4"/>
        <v>0</v>
      </c>
    </row>
    <row r="71" customFormat="1" ht="15.75" spans="1:6">
      <c r="A71" s="95" t="s">
        <v>763</v>
      </c>
      <c r="B71" s="96"/>
      <c r="C71" s="78"/>
      <c r="D71" s="78"/>
      <c r="E71" s="104">
        <f t="shared" si="3"/>
        <v>0</v>
      </c>
      <c r="F71" s="79">
        <f t="shared" si="4"/>
        <v>0</v>
      </c>
    </row>
    <row r="72" customFormat="1" ht="15.75" spans="1:6">
      <c r="A72" s="95" t="s">
        <v>787</v>
      </c>
      <c r="B72" s="96"/>
      <c r="C72" s="78"/>
      <c r="D72" s="78"/>
      <c r="E72" s="104">
        <f t="shared" si="3"/>
        <v>0</v>
      </c>
      <c r="F72" s="79">
        <f t="shared" si="4"/>
        <v>0</v>
      </c>
    </row>
    <row r="73" customFormat="1" ht="15.75" spans="1:6">
      <c r="A73" s="95" t="s">
        <v>778</v>
      </c>
      <c r="B73" s="96"/>
      <c r="C73" s="78"/>
      <c r="D73" s="78"/>
      <c r="E73" s="104">
        <f t="shared" si="3"/>
        <v>0</v>
      </c>
      <c r="F73" s="79">
        <f t="shared" si="4"/>
        <v>0</v>
      </c>
    </row>
    <row r="74" customFormat="1" ht="15.75" spans="1:6">
      <c r="A74" s="95" t="s">
        <v>779</v>
      </c>
      <c r="B74" s="96"/>
      <c r="C74" s="78"/>
      <c r="D74" s="78"/>
      <c r="E74" s="104">
        <f t="shared" si="3"/>
        <v>0</v>
      </c>
      <c r="F74" s="79">
        <f t="shared" si="4"/>
        <v>0</v>
      </c>
    </row>
    <row r="75" customFormat="1" ht="15.75" spans="1:6">
      <c r="A75" s="95" t="s">
        <v>780</v>
      </c>
      <c r="B75" s="96"/>
      <c r="C75" s="78"/>
      <c r="D75" s="78"/>
      <c r="E75" s="104">
        <f t="shared" si="3"/>
        <v>0</v>
      </c>
      <c r="F75" s="79">
        <f t="shared" si="4"/>
        <v>0</v>
      </c>
    </row>
    <row r="76" customFormat="1" ht="15.75" spans="1:6">
      <c r="A76" s="95" t="s">
        <v>781</v>
      </c>
      <c r="B76" s="96"/>
      <c r="C76" s="78"/>
      <c r="D76" s="78"/>
      <c r="E76" s="104">
        <f t="shared" si="3"/>
        <v>0</v>
      </c>
      <c r="F76" s="79">
        <f t="shared" si="4"/>
        <v>0</v>
      </c>
    </row>
    <row r="77" customFormat="1" ht="15.75" spans="1:6">
      <c r="A77" s="95" t="s">
        <v>788</v>
      </c>
      <c r="B77" s="96"/>
      <c r="C77" s="78"/>
      <c r="D77" s="78"/>
      <c r="E77" s="104">
        <f t="shared" si="3"/>
        <v>0</v>
      </c>
      <c r="F77" s="79">
        <f t="shared" si="4"/>
        <v>0</v>
      </c>
    </row>
    <row r="78" customFormat="1" ht="15.75" spans="1:6">
      <c r="A78" s="95" t="s">
        <v>783</v>
      </c>
      <c r="B78" s="96"/>
      <c r="C78" s="78"/>
      <c r="D78" s="78">
        <v>800</v>
      </c>
      <c r="E78" s="104">
        <f t="shared" si="3"/>
        <v>0</v>
      </c>
      <c r="F78" s="79">
        <f t="shared" si="4"/>
        <v>0</v>
      </c>
    </row>
    <row r="79" customFormat="1" ht="15.75" spans="1:6">
      <c r="A79" s="95" t="s">
        <v>789</v>
      </c>
      <c r="B79" s="96"/>
      <c r="C79" s="78"/>
      <c r="D79" s="78"/>
      <c r="E79" s="104">
        <f t="shared" si="3"/>
        <v>0</v>
      </c>
      <c r="F79" s="79">
        <f t="shared" si="4"/>
        <v>0</v>
      </c>
    </row>
    <row r="80" customFormat="1" ht="15.75" spans="1:6">
      <c r="A80" s="95" t="s">
        <v>762</v>
      </c>
      <c r="B80" s="96"/>
      <c r="C80" s="78"/>
      <c r="D80" s="78"/>
      <c r="E80" s="104">
        <f t="shared" si="3"/>
        <v>0</v>
      </c>
      <c r="F80" s="79">
        <f t="shared" si="4"/>
        <v>0</v>
      </c>
    </row>
    <row r="81" customFormat="1" ht="15.75" spans="1:6">
      <c r="A81" s="95" t="s">
        <v>763</v>
      </c>
      <c r="B81" s="96"/>
      <c r="C81" s="78"/>
      <c r="D81" s="78"/>
      <c r="E81" s="104">
        <f t="shared" si="3"/>
        <v>0</v>
      </c>
      <c r="F81" s="79">
        <f t="shared" si="4"/>
        <v>0</v>
      </c>
    </row>
    <row r="82" customFormat="1" ht="15.75" spans="1:6">
      <c r="A82" s="95" t="s">
        <v>764</v>
      </c>
      <c r="B82" s="96"/>
      <c r="C82" s="78"/>
      <c r="D82" s="78"/>
      <c r="E82" s="104">
        <f t="shared" si="3"/>
        <v>0</v>
      </c>
      <c r="F82" s="79">
        <f t="shared" si="4"/>
        <v>0</v>
      </c>
    </row>
    <row r="83" customFormat="1" ht="15.75" spans="1:6">
      <c r="A83" s="95" t="s">
        <v>765</v>
      </c>
      <c r="B83" s="96"/>
      <c r="C83" s="78"/>
      <c r="D83" s="78"/>
      <c r="E83" s="104">
        <f t="shared" si="3"/>
        <v>0</v>
      </c>
      <c r="F83" s="79">
        <f t="shared" si="4"/>
        <v>0</v>
      </c>
    </row>
    <row r="84" customFormat="1" ht="15.75" spans="1:6">
      <c r="A84" s="95" t="s">
        <v>768</v>
      </c>
      <c r="B84" s="96"/>
      <c r="C84" s="78"/>
      <c r="D84" s="78"/>
      <c r="E84" s="104">
        <f t="shared" ref="E84:E147" si="5">IFERROR($D84/B84,)</f>
        <v>0</v>
      </c>
      <c r="F84" s="79">
        <f t="shared" ref="F84:F147" si="6">IFERROR($D84/C84,)</f>
        <v>0</v>
      </c>
    </row>
    <row r="85" customFormat="1" ht="15.75" spans="1:6">
      <c r="A85" s="95" t="s">
        <v>770</v>
      </c>
      <c r="B85" s="96"/>
      <c r="C85" s="78"/>
      <c r="D85" s="78"/>
      <c r="E85" s="104">
        <f t="shared" si="5"/>
        <v>0</v>
      </c>
      <c r="F85" s="79">
        <f t="shared" si="6"/>
        <v>0</v>
      </c>
    </row>
    <row r="86" customFormat="1" ht="15.75" spans="1:6">
      <c r="A86" s="95" t="s">
        <v>771</v>
      </c>
      <c r="B86" s="96"/>
      <c r="C86" s="78"/>
      <c r="D86" s="78"/>
      <c r="E86" s="104">
        <f t="shared" si="5"/>
        <v>0</v>
      </c>
      <c r="F86" s="79">
        <f t="shared" si="6"/>
        <v>0</v>
      </c>
    </row>
    <row r="87" customFormat="1" ht="15.75" spans="1:6">
      <c r="A87" s="95" t="s">
        <v>790</v>
      </c>
      <c r="B87" s="96"/>
      <c r="C87" s="78"/>
      <c r="D87" s="78"/>
      <c r="E87" s="104">
        <f t="shared" si="5"/>
        <v>0</v>
      </c>
      <c r="F87" s="79">
        <f t="shared" si="6"/>
        <v>0</v>
      </c>
    </row>
    <row r="88" customFormat="1" ht="15.75" spans="1:6">
      <c r="A88" s="95" t="s">
        <v>750</v>
      </c>
      <c r="B88" s="96"/>
      <c r="C88" s="78"/>
      <c r="D88" s="78"/>
      <c r="E88" s="104">
        <f t="shared" si="5"/>
        <v>0</v>
      </c>
      <c r="F88" s="79">
        <f t="shared" si="6"/>
        <v>0</v>
      </c>
    </row>
    <row r="89" customFormat="1" ht="15.75" spans="1:6">
      <c r="A89" s="95" t="s">
        <v>791</v>
      </c>
      <c r="B89" s="96"/>
      <c r="C89" s="78"/>
      <c r="D89" s="78"/>
      <c r="E89" s="104">
        <f t="shared" si="5"/>
        <v>0</v>
      </c>
      <c r="F89" s="79">
        <f t="shared" si="6"/>
        <v>0</v>
      </c>
    </row>
    <row r="90" customFormat="1" ht="15.75" spans="1:6">
      <c r="A90" s="95" t="s">
        <v>792</v>
      </c>
      <c r="B90" s="96"/>
      <c r="C90" s="78"/>
      <c r="D90" s="78"/>
      <c r="E90" s="104">
        <f t="shared" si="5"/>
        <v>0</v>
      </c>
      <c r="F90" s="79">
        <f t="shared" si="6"/>
        <v>0</v>
      </c>
    </row>
    <row r="91" customFormat="1" ht="15.75" spans="1:6">
      <c r="A91" s="95" t="s">
        <v>793</v>
      </c>
      <c r="B91" s="96"/>
      <c r="C91" s="78"/>
      <c r="D91" s="78"/>
      <c r="E91" s="104">
        <f t="shared" si="5"/>
        <v>0</v>
      </c>
      <c r="F91" s="79">
        <f t="shared" si="6"/>
        <v>0</v>
      </c>
    </row>
    <row r="92" customFormat="1" ht="15.75" spans="1:6">
      <c r="A92" s="95" t="s">
        <v>750</v>
      </c>
      <c r="B92" s="96"/>
      <c r="C92" s="78"/>
      <c r="D92" s="78"/>
      <c r="E92" s="104">
        <f t="shared" si="5"/>
        <v>0</v>
      </c>
      <c r="F92" s="79">
        <f t="shared" si="6"/>
        <v>0</v>
      </c>
    </row>
    <row r="93" customFormat="1" ht="15.75" spans="1:6">
      <c r="A93" s="95" t="s">
        <v>791</v>
      </c>
      <c r="B93" s="96"/>
      <c r="C93" s="78"/>
      <c r="D93" s="78"/>
      <c r="E93" s="104">
        <f t="shared" si="5"/>
        <v>0</v>
      </c>
      <c r="F93" s="79">
        <f t="shared" si="6"/>
        <v>0</v>
      </c>
    </row>
    <row r="94" customFormat="1" ht="15.75" spans="1:6">
      <c r="A94" s="95" t="s">
        <v>794</v>
      </c>
      <c r="B94" s="96"/>
      <c r="C94" s="78"/>
      <c r="D94" s="78"/>
      <c r="E94" s="104">
        <f t="shared" si="5"/>
        <v>0</v>
      </c>
      <c r="F94" s="79">
        <f t="shared" si="6"/>
        <v>0</v>
      </c>
    </row>
    <row r="95" customFormat="1" ht="15.75" spans="1:6">
      <c r="A95" s="95" t="s">
        <v>795</v>
      </c>
      <c r="B95" s="96"/>
      <c r="C95" s="78"/>
      <c r="D95" s="78"/>
      <c r="E95" s="104">
        <f t="shared" si="5"/>
        <v>0</v>
      </c>
      <c r="F95" s="79">
        <f t="shared" si="6"/>
        <v>0</v>
      </c>
    </row>
    <row r="96" customFormat="1" ht="15.75" spans="1:6">
      <c r="A96" s="95" t="s">
        <v>796</v>
      </c>
      <c r="B96" s="96"/>
      <c r="C96" s="78"/>
      <c r="D96" s="78"/>
      <c r="E96" s="104">
        <f t="shared" si="5"/>
        <v>0</v>
      </c>
      <c r="F96" s="79">
        <f t="shared" si="6"/>
        <v>0</v>
      </c>
    </row>
    <row r="97" customFormat="1" ht="15.75" spans="1:6">
      <c r="A97" s="95" t="s">
        <v>797</v>
      </c>
      <c r="B97" s="96"/>
      <c r="C97" s="78"/>
      <c r="D97" s="78"/>
      <c r="E97" s="104">
        <f t="shared" si="5"/>
        <v>0</v>
      </c>
      <c r="F97" s="79">
        <f t="shared" si="6"/>
        <v>0</v>
      </c>
    </row>
    <row r="98" customFormat="1" ht="15.75" spans="1:6">
      <c r="A98" s="95" t="s">
        <v>798</v>
      </c>
      <c r="B98" s="96"/>
      <c r="C98" s="78"/>
      <c r="D98" s="78"/>
      <c r="E98" s="104">
        <f t="shared" si="5"/>
        <v>0</v>
      </c>
      <c r="F98" s="79">
        <f t="shared" si="6"/>
        <v>0</v>
      </c>
    </row>
    <row r="99" customFormat="1" ht="15.75" spans="1:6">
      <c r="A99" s="95" t="s">
        <v>799</v>
      </c>
      <c r="B99" s="96"/>
      <c r="C99" s="78"/>
      <c r="D99" s="78"/>
      <c r="E99" s="104">
        <f t="shared" si="5"/>
        <v>0</v>
      </c>
      <c r="F99" s="79">
        <f t="shared" si="6"/>
        <v>0</v>
      </c>
    </row>
    <row r="100" customFormat="1" ht="15.75" spans="1:6">
      <c r="A100" s="95" t="s">
        <v>750</v>
      </c>
      <c r="B100" s="96"/>
      <c r="C100" s="78"/>
      <c r="D100" s="78"/>
      <c r="E100" s="104">
        <f t="shared" si="5"/>
        <v>0</v>
      </c>
      <c r="F100" s="79">
        <f t="shared" si="6"/>
        <v>0</v>
      </c>
    </row>
    <row r="101" customFormat="1" ht="15.75" spans="1:6">
      <c r="A101" s="95" t="s">
        <v>800</v>
      </c>
      <c r="B101" s="96"/>
      <c r="C101" s="78"/>
      <c r="D101" s="78"/>
      <c r="E101" s="104">
        <f t="shared" si="5"/>
        <v>0</v>
      </c>
      <c r="F101" s="79">
        <f t="shared" si="6"/>
        <v>0</v>
      </c>
    </row>
    <row r="102" customFormat="1" ht="15.75" spans="1:6">
      <c r="A102" s="95" t="s">
        <v>796</v>
      </c>
      <c r="B102" s="96"/>
      <c r="C102" s="78"/>
      <c r="D102" s="78"/>
      <c r="E102" s="104">
        <f t="shared" si="5"/>
        <v>0</v>
      </c>
      <c r="F102" s="79">
        <f t="shared" si="6"/>
        <v>0</v>
      </c>
    </row>
    <row r="103" customFormat="1" ht="15.75" spans="1:6">
      <c r="A103" s="95" t="s">
        <v>801</v>
      </c>
      <c r="B103" s="96"/>
      <c r="C103" s="78"/>
      <c r="D103" s="78"/>
      <c r="E103" s="104">
        <f t="shared" si="5"/>
        <v>0</v>
      </c>
      <c r="F103" s="79">
        <f t="shared" si="6"/>
        <v>0</v>
      </c>
    </row>
    <row r="104" customFormat="1" ht="15.75" spans="1:6">
      <c r="A104" s="95" t="s">
        <v>798</v>
      </c>
      <c r="B104" s="96"/>
      <c r="C104" s="78"/>
      <c r="D104" s="78"/>
      <c r="E104" s="104">
        <f t="shared" si="5"/>
        <v>0</v>
      </c>
      <c r="F104" s="79">
        <f t="shared" si="6"/>
        <v>0</v>
      </c>
    </row>
    <row r="105" customFormat="1" ht="15.75" spans="1:6">
      <c r="A105" s="95" t="s">
        <v>802</v>
      </c>
      <c r="B105" s="96"/>
      <c r="C105" s="78"/>
      <c r="D105" s="78"/>
      <c r="E105" s="104">
        <f t="shared" si="5"/>
        <v>0</v>
      </c>
      <c r="F105" s="79">
        <f t="shared" si="6"/>
        <v>0</v>
      </c>
    </row>
    <row r="106" customFormat="1" ht="15.75" spans="1:6">
      <c r="A106" s="95" t="s">
        <v>749</v>
      </c>
      <c r="B106" s="96"/>
      <c r="C106" s="78">
        <v>150</v>
      </c>
      <c r="D106" s="78">
        <v>150</v>
      </c>
      <c r="E106" s="104">
        <f t="shared" si="5"/>
        <v>0</v>
      </c>
      <c r="F106" s="79">
        <f t="shared" si="6"/>
        <v>1</v>
      </c>
    </row>
    <row r="107" customFormat="1" ht="15.75" spans="1:6">
      <c r="A107" s="95" t="s">
        <v>750</v>
      </c>
      <c r="B107" s="96"/>
      <c r="C107" s="78">
        <v>2200</v>
      </c>
      <c r="D107" s="78">
        <v>5203</v>
      </c>
      <c r="E107" s="104">
        <f t="shared" si="5"/>
        <v>0</v>
      </c>
      <c r="F107" s="79">
        <f t="shared" si="6"/>
        <v>2.365</v>
      </c>
    </row>
    <row r="108" customFormat="1" ht="15.75" spans="1:6">
      <c r="A108" s="95" t="s">
        <v>751</v>
      </c>
      <c r="B108" s="96"/>
      <c r="C108" s="78"/>
      <c r="D108" s="78"/>
      <c r="E108" s="104">
        <f t="shared" si="5"/>
        <v>0</v>
      </c>
      <c r="F108" s="79">
        <f t="shared" si="6"/>
        <v>0</v>
      </c>
    </row>
    <row r="109" customFormat="1" ht="15.75" spans="1:6">
      <c r="A109" s="95" t="s">
        <v>749</v>
      </c>
      <c r="B109" s="96"/>
      <c r="C109" s="78"/>
      <c r="D109" s="78"/>
      <c r="E109" s="104">
        <f t="shared" si="5"/>
        <v>0</v>
      </c>
      <c r="F109" s="79">
        <f t="shared" si="6"/>
        <v>0</v>
      </c>
    </row>
    <row r="110" customFormat="1" ht="15.75" spans="1:6">
      <c r="A110" s="95" t="s">
        <v>750</v>
      </c>
      <c r="B110" s="96"/>
      <c r="C110" s="78">
        <v>200</v>
      </c>
      <c r="D110" s="78">
        <v>268</v>
      </c>
      <c r="E110" s="104">
        <f t="shared" si="5"/>
        <v>0</v>
      </c>
      <c r="F110" s="79">
        <f t="shared" si="6"/>
        <v>1.34</v>
      </c>
    </row>
    <row r="111" customFormat="1" ht="15.75" spans="1:6">
      <c r="A111" s="95" t="s">
        <v>752</v>
      </c>
      <c r="B111" s="96"/>
      <c r="C111" s="78"/>
      <c r="D111" s="78"/>
      <c r="E111" s="104">
        <f t="shared" si="5"/>
        <v>0</v>
      </c>
      <c r="F111" s="79">
        <f t="shared" si="6"/>
        <v>0</v>
      </c>
    </row>
    <row r="112" customFormat="1" ht="15.75" spans="1:6">
      <c r="A112" s="95" t="s">
        <v>803</v>
      </c>
      <c r="B112" s="96"/>
      <c r="C112" s="78"/>
      <c r="D112" s="78"/>
      <c r="E112" s="104">
        <f t="shared" si="5"/>
        <v>0</v>
      </c>
      <c r="F112" s="79">
        <f t="shared" si="6"/>
        <v>0</v>
      </c>
    </row>
    <row r="113" customFormat="1" ht="15.75" spans="1:6">
      <c r="A113" s="95" t="s">
        <v>753</v>
      </c>
      <c r="B113" s="96"/>
      <c r="C113" s="78"/>
      <c r="D113" s="78"/>
      <c r="E113" s="104">
        <f t="shared" si="5"/>
        <v>0</v>
      </c>
      <c r="F113" s="79">
        <f t="shared" si="6"/>
        <v>0</v>
      </c>
    </row>
    <row r="114" customFormat="1" ht="15.75" spans="1:6">
      <c r="A114" s="95" t="s">
        <v>373</v>
      </c>
      <c r="B114" s="96"/>
      <c r="C114" s="78"/>
      <c r="D114" s="78"/>
      <c r="E114" s="104">
        <f t="shared" si="5"/>
        <v>0</v>
      </c>
      <c r="F114" s="79">
        <f t="shared" si="6"/>
        <v>0</v>
      </c>
    </row>
    <row r="115" customFormat="1" ht="15.75" spans="1:6">
      <c r="A115" s="95" t="s">
        <v>374</v>
      </c>
      <c r="B115" s="96"/>
      <c r="C115" s="78"/>
      <c r="D115" s="78"/>
      <c r="E115" s="104">
        <f t="shared" si="5"/>
        <v>0</v>
      </c>
      <c r="F115" s="79">
        <f t="shared" si="6"/>
        <v>0</v>
      </c>
    </row>
    <row r="116" customFormat="1" ht="15.75" spans="1:6">
      <c r="A116" s="95" t="s">
        <v>804</v>
      </c>
      <c r="B116" s="96"/>
      <c r="C116" s="78"/>
      <c r="D116" s="78"/>
      <c r="E116" s="104">
        <f t="shared" si="5"/>
        <v>0</v>
      </c>
      <c r="F116" s="79">
        <f t="shared" si="6"/>
        <v>0</v>
      </c>
    </row>
    <row r="117" customFormat="1" ht="15.75" spans="1:6">
      <c r="A117" s="95" t="s">
        <v>805</v>
      </c>
      <c r="B117" s="96"/>
      <c r="C117" s="78"/>
      <c r="D117" s="78"/>
      <c r="E117" s="104">
        <f t="shared" si="5"/>
        <v>0</v>
      </c>
      <c r="F117" s="79">
        <f t="shared" si="6"/>
        <v>0</v>
      </c>
    </row>
    <row r="118" customFormat="1" ht="15.75" spans="1:6">
      <c r="A118" s="95" t="s">
        <v>804</v>
      </c>
      <c r="B118" s="96"/>
      <c r="C118" s="78"/>
      <c r="D118" s="78"/>
      <c r="E118" s="104">
        <f t="shared" si="5"/>
        <v>0</v>
      </c>
      <c r="F118" s="79">
        <f t="shared" si="6"/>
        <v>0</v>
      </c>
    </row>
    <row r="119" customFormat="1" ht="15.75" spans="1:6">
      <c r="A119" s="95" t="s">
        <v>806</v>
      </c>
      <c r="B119" s="96"/>
      <c r="C119" s="78"/>
      <c r="D119" s="78"/>
      <c r="E119" s="104">
        <f t="shared" si="5"/>
        <v>0</v>
      </c>
      <c r="F119" s="79">
        <f t="shared" si="6"/>
        <v>0</v>
      </c>
    </row>
    <row r="120" customFormat="1" ht="15.75" spans="1:6">
      <c r="A120" s="95" t="s">
        <v>807</v>
      </c>
      <c r="B120" s="96"/>
      <c r="C120" s="78"/>
      <c r="D120" s="78"/>
      <c r="E120" s="104">
        <f t="shared" si="5"/>
        <v>0</v>
      </c>
      <c r="F120" s="79">
        <f t="shared" si="6"/>
        <v>0</v>
      </c>
    </row>
    <row r="121" customFormat="1" ht="15.75" spans="1:6">
      <c r="A121" s="95" t="s">
        <v>808</v>
      </c>
      <c r="B121" s="96"/>
      <c r="C121" s="78"/>
      <c r="D121" s="78"/>
      <c r="E121" s="104">
        <f t="shared" si="5"/>
        <v>0</v>
      </c>
      <c r="F121" s="79">
        <f t="shared" si="6"/>
        <v>0</v>
      </c>
    </row>
    <row r="122" customFormat="1" ht="15.75" spans="1:6">
      <c r="A122" s="95" t="s">
        <v>809</v>
      </c>
      <c r="B122" s="96"/>
      <c r="C122" s="78"/>
      <c r="D122" s="78"/>
      <c r="E122" s="104">
        <f t="shared" si="5"/>
        <v>0</v>
      </c>
      <c r="F122" s="79">
        <f t="shared" si="6"/>
        <v>0</v>
      </c>
    </row>
    <row r="123" customFormat="1" ht="15.75" spans="1:6">
      <c r="A123" s="95" t="s">
        <v>810</v>
      </c>
      <c r="B123" s="96"/>
      <c r="C123" s="78"/>
      <c r="D123" s="78"/>
      <c r="E123" s="104">
        <f t="shared" si="5"/>
        <v>0</v>
      </c>
      <c r="F123" s="79">
        <f t="shared" si="6"/>
        <v>0</v>
      </c>
    </row>
    <row r="124" customFormat="1" ht="15.75" spans="1:6">
      <c r="A124" s="95" t="s">
        <v>811</v>
      </c>
      <c r="B124" s="96"/>
      <c r="C124" s="78"/>
      <c r="D124" s="78"/>
      <c r="E124" s="104">
        <f t="shared" si="5"/>
        <v>0</v>
      </c>
      <c r="F124" s="79">
        <f t="shared" si="6"/>
        <v>0</v>
      </c>
    </row>
    <row r="125" customFormat="1" ht="15.75" spans="1:6">
      <c r="A125" s="95" t="s">
        <v>812</v>
      </c>
      <c r="B125" s="96"/>
      <c r="C125" s="78"/>
      <c r="D125" s="78"/>
      <c r="E125" s="104">
        <f t="shared" si="5"/>
        <v>0</v>
      </c>
      <c r="F125" s="79">
        <f t="shared" si="6"/>
        <v>0</v>
      </c>
    </row>
    <row r="126" customFormat="1" ht="15.75" spans="1:6">
      <c r="A126" s="95" t="s">
        <v>813</v>
      </c>
      <c r="B126" s="96"/>
      <c r="C126" s="78"/>
      <c r="D126" s="78"/>
      <c r="E126" s="104">
        <f t="shared" si="5"/>
        <v>0</v>
      </c>
      <c r="F126" s="79">
        <f t="shared" si="6"/>
        <v>0</v>
      </c>
    </row>
    <row r="127" customFormat="1" ht="15.75" spans="1:6">
      <c r="A127" s="95" t="s">
        <v>814</v>
      </c>
      <c r="B127" s="96"/>
      <c r="C127" s="78"/>
      <c r="D127" s="78"/>
      <c r="E127" s="104">
        <f t="shared" si="5"/>
        <v>0</v>
      </c>
      <c r="F127" s="79">
        <f t="shared" si="6"/>
        <v>0</v>
      </c>
    </row>
    <row r="128" customFormat="1" ht="15.75" spans="1:6">
      <c r="A128" s="95" t="s">
        <v>815</v>
      </c>
      <c r="B128" s="96"/>
      <c r="C128" s="78"/>
      <c r="D128" s="78"/>
      <c r="E128" s="104">
        <f t="shared" si="5"/>
        <v>0</v>
      </c>
      <c r="F128" s="79">
        <f t="shared" si="6"/>
        <v>0</v>
      </c>
    </row>
    <row r="129" customFormat="1" ht="15.75" spans="1:6">
      <c r="A129" s="95" t="s">
        <v>816</v>
      </c>
      <c r="B129" s="96"/>
      <c r="C129" s="78"/>
      <c r="D129" s="78"/>
      <c r="E129" s="104">
        <f t="shared" si="5"/>
        <v>0</v>
      </c>
      <c r="F129" s="79">
        <f t="shared" si="6"/>
        <v>0</v>
      </c>
    </row>
    <row r="130" customFormat="1" ht="15.75" spans="1:6">
      <c r="A130" s="95" t="s">
        <v>817</v>
      </c>
      <c r="B130" s="96"/>
      <c r="C130" s="78"/>
      <c r="D130" s="78"/>
      <c r="E130" s="104">
        <f t="shared" si="5"/>
        <v>0</v>
      </c>
      <c r="F130" s="79">
        <f t="shared" si="6"/>
        <v>0</v>
      </c>
    </row>
    <row r="131" customFormat="1" ht="15.75" spans="1:6">
      <c r="A131" s="95" t="s">
        <v>818</v>
      </c>
      <c r="B131" s="96"/>
      <c r="C131" s="78"/>
      <c r="D131" s="78"/>
      <c r="E131" s="104">
        <f t="shared" si="5"/>
        <v>0</v>
      </c>
      <c r="F131" s="79">
        <f t="shared" si="6"/>
        <v>0</v>
      </c>
    </row>
    <row r="132" customFormat="1" ht="15.75" spans="1:6">
      <c r="A132" s="95" t="s">
        <v>819</v>
      </c>
      <c r="B132" s="96"/>
      <c r="C132" s="78"/>
      <c r="D132" s="78"/>
      <c r="E132" s="104">
        <f t="shared" si="5"/>
        <v>0</v>
      </c>
      <c r="F132" s="79">
        <f t="shared" si="6"/>
        <v>0</v>
      </c>
    </row>
    <row r="133" customFormat="1" ht="15.75" spans="1:6">
      <c r="A133" s="95" t="s">
        <v>820</v>
      </c>
      <c r="B133" s="96"/>
      <c r="C133" s="78"/>
      <c r="D133" s="78"/>
      <c r="E133" s="104">
        <f t="shared" si="5"/>
        <v>0</v>
      </c>
      <c r="F133" s="79">
        <f t="shared" si="6"/>
        <v>0</v>
      </c>
    </row>
    <row r="134" customFormat="1" ht="15.75" spans="1:6">
      <c r="A134" s="95" t="s">
        <v>821</v>
      </c>
      <c r="B134" s="96"/>
      <c r="C134" s="78"/>
      <c r="D134" s="78"/>
      <c r="E134" s="104">
        <f t="shared" si="5"/>
        <v>0</v>
      </c>
      <c r="F134" s="79">
        <f t="shared" si="6"/>
        <v>0</v>
      </c>
    </row>
    <row r="135" customFormat="1" ht="15.75" spans="1:6">
      <c r="A135" s="95" t="s">
        <v>822</v>
      </c>
      <c r="B135" s="96"/>
      <c r="C135" s="78"/>
      <c r="D135" s="78"/>
      <c r="E135" s="104">
        <f t="shared" si="5"/>
        <v>0</v>
      </c>
      <c r="F135" s="79">
        <f t="shared" si="6"/>
        <v>0</v>
      </c>
    </row>
    <row r="136" customFormat="1" ht="15.75" spans="1:6">
      <c r="A136" s="95" t="s">
        <v>823</v>
      </c>
      <c r="B136" s="96"/>
      <c r="C136" s="78"/>
      <c r="D136" s="78"/>
      <c r="E136" s="104">
        <f t="shared" si="5"/>
        <v>0</v>
      </c>
      <c r="F136" s="79">
        <f t="shared" si="6"/>
        <v>0</v>
      </c>
    </row>
    <row r="137" customFormat="1" ht="15.75" spans="1:6">
      <c r="A137" s="95" t="s">
        <v>824</v>
      </c>
      <c r="B137" s="96"/>
      <c r="C137" s="78"/>
      <c r="D137" s="78"/>
      <c r="E137" s="104">
        <f t="shared" si="5"/>
        <v>0</v>
      </c>
      <c r="F137" s="79">
        <f t="shared" si="6"/>
        <v>0</v>
      </c>
    </row>
    <row r="138" customFormat="1" ht="15.75" spans="1:6">
      <c r="A138" s="95" t="s">
        <v>825</v>
      </c>
      <c r="B138" s="96"/>
      <c r="C138" s="78"/>
      <c r="D138" s="78"/>
      <c r="E138" s="104">
        <f t="shared" si="5"/>
        <v>0</v>
      </c>
      <c r="F138" s="79">
        <f t="shared" si="6"/>
        <v>0</v>
      </c>
    </row>
    <row r="139" customFormat="1" ht="15.75" spans="1:6">
      <c r="A139" s="95" t="s">
        <v>826</v>
      </c>
      <c r="B139" s="96"/>
      <c r="C139" s="78"/>
      <c r="D139" s="78"/>
      <c r="E139" s="104">
        <f t="shared" si="5"/>
        <v>0</v>
      </c>
      <c r="F139" s="79">
        <f t="shared" si="6"/>
        <v>0</v>
      </c>
    </row>
    <row r="140" customFormat="1" ht="15.75" spans="1:6">
      <c r="A140" s="95" t="s">
        <v>827</v>
      </c>
      <c r="B140" s="96"/>
      <c r="C140" s="78"/>
      <c r="D140" s="78"/>
      <c r="E140" s="104">
        <f t="shared" si="5"/>
        <v>0</v>
      </c>
      <c r="F140" s="79">
        <f t="shared" si="6"/>
        <v>0</v>
      </c>
    </row>
    <row r="141" customFormat="1" ht="15.75" spans="1:6">
      <c r="A141" s="95" t="s">
        <v>828</v>
      </c>
      <c r="B141" s="96"/>
      <c r="C141" s="78"/>
      <c r="D141" s="78"/>
      <c r="E141" s="104">
        <f t="shared" si="5"/>
        <v>0</v>
      </c>
      <c r="F141" s="79">
        <f t="shared" si="6"/>
        <v>0</v>
      </c>
    </row>
    <row r="142" customFormat="1" ht="15.75" spans="1:6">
      <c r="A142" s="95" t="s">
        <v>829</v>
      </c>
      <c r="B142" s="96"/>
      <c r="C142" s="78"/>
      <c r="D142" s="78"/>
      <c r="E142" s="104">
        <f t="shared" si="5"/>
        <v>0</v>
      </c>
      <c r="F142" s="79">
        <f t="shared" si="6"/>
        <v>0</v>
      </c>
    </row>
    <row r="143" customFormat="1" ht="15.75" spans="1:6">
      <c r="A143" s="95" t="s">
        <v>830</v>
      </c>
      <c r="B143" s="96"/>
      <c r="C143" s="78"/>
      <c r="D143" s="78"/>
      <c r="E143" s="104">
        <f t="shared" si="5"/>
        <v>0</v>
      </c>
      <c r="F143" s="79">
        <f t="shared" si="6"/>
        <v>0</v>
      </c>
    </row>
    <row r="144" customFormat="1" ht="15.75" spans="1:6">
      <c r="A144" s="95" t="s">
        <v>831</v>
      </c>
      <c r="B144" s="96"/>
      <c r="C144" s="78"/>
      <c r="D144" s="78"/>
      <c r="E144" s="104">
        <f t="shared" si="5"/>
        <v>0</v>
      </c>
      <c r="F144" s="79">
        <f t="shared" si="6"/>
        <v>0</v>
      </c>
    </row>
    <row r="145" customFormat="1" ht="15.75" spans="1:6">
      <c r="A145" s="95" t="s">
        <v>373</v>
      </c>
      <c r="B145" s="96"/>
      <c r="C145" s="78"/>
      <c r="D145" s="78"/>
      <c r="E145" s="104">
        <f t="shared" si="5"/>
        <v>0</v>
      </c>
      <c r="F145" s="79">
        <f t="shared" si="6"/>
        <v>0</v>
      </c>
    </row>
    <row r="146" customFormat="1" ht="15.75" spans="1:6">
      <c r="A146" s="95" t="s">
        <v>832</v>
      </c>
      <c r="B146" s="96"/>
      <c r="C146" s="78"/>
      <c r="D146" s="78"/>
      <c r="E146" s="104">
        <f t="shared" si="5"/>
        <v>0</v>
      </c>
      <c r="F146" s="79">
        <f t="shared" si="6"/>
        <v>0</v>
      </c>
    </row>
    <row r="147" customFormat="1" ht="15.75" spans="1:6">
      <c r="A147" s="95" t="s">
        <v>373</v>
      </c>
      <c r="B147" s="96"/>
      <c r="C147" s="78"/>
      <c r="D147" s="78"/>
      <c r="E147" s="104">
        <f t="shared" si="5"/>
        <v>0</v>
      </c>
      <c r="F147" s="79">
        <f t="shared" si="6"/>
        <v>0</v>
      </c>
    </row>
    <row r="148" customFormat="1" ht="15.75" spans="1:6">
      <c r="A148" s="95" t="s">
        <v>833</v>
      </c>
      <c r="B148" s="96"/>
      <c r="C148" s="78"/>
      <c r="D148" s="78"/>
      <c r="E148" s="104">
        <f t="shared" ref="E148:E211" si="7">IFERROR($D148/B148,)</f>
        <v>0</v>
      </c>
      <c r="F148" s="79">
        <f t="shared" ref="F148:F211" si="8">IFERROR($D148/C148,)</f>
        <v>0</v>
      </c>
    </row>
    <row r="149" customFormat="1" ht="15.75" spans="1:6">
      <c r="A149" s="95" t="s">
        <v>834</v>
      </c>
      <c r="B149" s="96"/>
      <c r="C149" s="78"/>
      <c r="D149" s="78"/>
      <c r="E149" s="104">
        <f t="shared" si="7"/>
        <v>0</v>
      </c>
      <c r="F149" s="79">
        <f t="shared" si="8"/>
        <v>0</v>
      </c>
    </row>
    <row r="150" customFormat="1" ht="15.75" spans="1:6">
      <c r="A150" s="95" t="s">
        <v>835</v>
      </c>
      <c r="B150" s="96"/>
      <c r="C150" s="78"/>
      <c r="D150" s="78"/>
      <c r="E150" s="104">
        <f t="shared" si="7"/>
        <v>0</v>
      </c>
      <c r="F150" s="79">
        <f t="shared" si="8"/>
        <v>0</v>
      </c>
    </row>
    <row r="151" customFormat="1" ht="15.75" spans="1:6">
      <c r="A151" s="95" t="s">
        <v>836</v>
      </c>
      <c r="B151" s="96"/>
      <c r="C151" s="78"/>
      <c r="D151" s="78"/>
      <c r="E151" s="104">
        <f t="shared" si="7"/>
        <v>0</v>
      </c>
      <c r="F151" s="79">
        <f t="shared" si="8"/>
        <v>0</v>
      </c>
    </row>
    <row r="152" customFormat="1" ht="15.75" spans="1:6">
      <c r="A152" s="95" t="s">
        <v>837</v>
      </c>
      <c r="B152" s="96"/>
      <c r="C152" s="78"/>
      <c r="D152" s="78"/>
      <c r="E152" s="104">
        <f t="shared" si="7"/>
        <v>0</v>
      </c>
      <c r="F152" s="79">
        <f t="shared" si="8"/>
        <v>0</v>
      </c>
    </row>
    <row r="153" customFormat="1" ht="15.75" spans="1:6">
      <c r="A153" s="95" t="s">
        <v>838</v>
      </c>
      <c r="B153" s="96"/>
      <c r="C153" s="78"/>
      <c r="D153" s="78"/>
      <c r="E153" s="104">
        <f t="shared" si="7"/>
        <v>0</v>
      </c>
      <c r="F153" s="79">
        <f t="shared" si="8"/>
        <v>0</v>
      </c>
    </row>
    <row r="154" customFormat="1" ht="15.75" spans="1:6">
      <c r="A154" s="95" t="s">
        <v>839</v>
      </c>
      <c r="B154" s="96"/>
      <c r="C154" s="78"/>
      <c r="D154" s="78"/>
      <c r="E154" s="104">
        <f t="shared" si="7"/>
        <v>0</v>
      </c>
      <c r="F154" s="79">
        <f t="shared" si="8"/>
        <v>0</v>
      </c>
    </row>
    <row r="155" customFormat="1" ht="15.75" spans="1:6">
      <c r="A155" s="95" t="s">
        <v>840</v>
      </c>
      <c r="B155" s="96"/>
      <c r="C155" s="78"/>
      <c r="D155" s="78"/>
      <c r="E155" s="104">
        <f t="shared" si="7"/>
        <v>0</v>
      </c>
      <c r="F155" s="79">
        <f t="shared" si="8"/>
        <v>0</v>
      </c>
    </row>
    <row r="156" customFormat="1" ht="15.75" spans="1:6">
      <c r="A156" s="95" t="s">
        <v>841</v>
      </c>
      <c r="B156" s="96"/>
      <c r="C156" s="78">
        <v>5590</v>
      </c>
      <c r="D156" s="78"/>
      <c r="E156" s="104">
        <f t="shared" si="7"/>
        <v>0</v>
      </c>
      <c r="F156" s="79">
        <f t="shared" si="8"/>
        <v>0</v>
      </c>
    </row>
    <row r="157" customFormat="1" ht="15.75" spans="1:6">
      <c r="A157" s="95" t="s">
        <v>842</v>
      </c>
      <c r="B157" s="96"/>
      <c r="C157" s="78"/>
      <c r="D157" s="78"/>
      <c r="E157" s="104">
        <f t="shared" si="7"/>
        <v>0</v>
      </c>
      <c r="F157" s="79">
        <f t="shared" si="8"/>
        <v>0</v>
      </c>
    </row>
    <row r="158" customFormat="1" ht="15.75" spans="1:6">
      <c r="A158" s="95" t="s">
        <v>843</v>
      </c>
      <c r="B158" s="96"/>
      <c r="C158" s="78"/>
      <c r="D158" s="78"/>
      <c r="E158" s="104">
        <f t="shared" si="7"/>
        <v>0</v>
      </c>
      <c r="F158" s="79">
        <f t="shared" si="8"/>
        <v>0</v>
      </c>
    </row>
    <row r="159" customFormat="1" ht="15.75" spans="1:6">
      <c r="A159" s="95" t="s">
        <v>844</v>
      </c>
      <c r="B159" s="96"/>
      <c r="C159" s="78"/>
      <c r="D159" s="78"/>
      <c r="E159" s="104">
        <f t="shared" si="7"/>
        <v>0</v>
      </c>
      <c r="F159" s="79">
        <f t="shared" si="8"/>
        <v>0</v>
      </c>
    </row>
    <row r="160" customFormat="1" ht="15.75" spans="1:6">
      <c r="A160" s="95" t="s">
        <v>845</v>
      </c>
      <c r="B160" s="96"/>
      <c r="C160" s="78"/>
      <c r="D160" s="78"/>
      <c r="E160" s="104">
        <f t="shared" si="7"/>
        <v>0</v>
      </c>
      <c r="F160" s="79">
        <f t="shared" si="8"/>
        <v>0</v>
      </c>
    </row>
    <row r="161" customFormat="1" ht="15.75" spans="1:6">
      <c r="A161" s="95" t="s">
        <v>846</v>
      </c>
      <c r="B161" s="96"/>
      <c r="C161" s="78"/>
      <c r="D161" s="78"/>
      <c r="E161" s="104">
        <f t="shared" si="7"/>
        <v>0</v>
      </c>
      <c r="F161" s="79">
        <f t="shared" si="8"/>
        <v>0</v>
      </c>
    </row>
    <row r="162" customFormat="1" ht="15.75" spans="1:6">
      <c r="A162" s="95" t="s">
        <v>847</v>
      </c>
      <c r="B162" s="96"/>
      <c r="C162" s="78"/>
      <c r="D162" s="78"/>
      <c r="E162" s="104">
        <f t="shared" si="7"/>
        <v>0</v>
      </c>
      <c r="F162" s="79">
        <f t="shared" si="8"/>
        <v>0</v>
      </c>
    </row>
    <row r="163" customFormat="1" ht="15.75" spans="1:6">
      <c r="A163" s="95" t="s">
        <v>848</v>
      </c>
      <c r="B163" s="96"/>
      <c r="C163" s="78"/>
      <c r="D163" s="78"/>
      <c r="E163" s="104">
        <f t="shared" si="7"/>
        <v>0</v>
      </c>
      <c r="F163" s="79">
        <f t="shared" si="8"/>
        <v>0</v>
      </c>
    </row>
    <row r="164" customFormat="1" ht="15.75" spans="1:6">
      <c r="A164" s="95" t="s">
        <v>849</v>
      </c>
      <c r="B164" s="96"/>
      <c r="C164" s="78"/>
      <c r="D164" s="78"/>
      <c r="E164" s="104">
        <f t="shared" si="7"/>
        <v>0</v>
      </c>
      <c r="F164" s="79">
        <f t="shared" si="8"/>
        <v>0</v>
      </c>
    </row>
    <row r="165" customFormat="1" ht="15.75" spans="1:6">
      <c r="A165" s="95" t="s">
        <v>850</v>
      </c>
      <c r="B165" s="96"/>
      <c r="C165" s="78"/>
      <c r="D165" s="78"/>
      <c r="E165" s="104">
        <f t="shared" si="7"/>
        <v>0</v>
      </c>
      <c r="F165" s="79">
        <f t="shared" si="8"/>
        <v>0</v>
      </c>
    </row>
    <row r="166" customFormat="1" ht="15.75" spans="1:6">
      <c r="A166" s="95" t="s">
        <v>851</v>
      </c>
      <c r="B166" s="96"/>
      <c r="C166" s="78"/>
      <c r="D166" s="78"/>
      <c r="E166" s="104">
        <f t="shared" si="7"/>
        <v>0</v>
      </c>
      <c r="F166" s="79">
        <f t="shared" si="8"/>
        <v>0</v>
      </c>
    </row>
    <row r="167" customFormat="1" ht="15.75" spans="1:6">
      <c r="A167" s="95" t="s">
        <v>852</v>
      </c>
      <c r="B167" s="96"/>
      <c r="C167" s="78"/>
      <c r="D167" s="78"/>
      <c r="E167" s="104">
        <f t="shared" si="7"/>
        <v>0</v>
      </c>
      <c r="F167" s="79">
        <f t="shared" si="8"/>
        <v>0</v>
      </c>
    </row>
    <row r="168" customFormat="1" ht="15.75" spans="1:6">
      <c r="A168" s="95" t="s">
        <v>853</v>
      </c>
      <c r="B168" s="96"/>
      <c r="C168" s="78">
        <v>800</v>
      </c>
      <c r="D168" s="78">
        <v>1735</v>
      </c>
      <c r="E168" s="104">
        <f t="shared" si="7"/>
        <v>0</v>
      </c>
      <c r="F168" s="79">
        <f t="shared" si="8"/>
        <v>2.16875</v>
      </c>
    </row>
    <row r="169" customFormat="1" ht="15.75" spans="1:6">
      <c r="A169" s="95" t="s">
        <v>854</v>
      </c>
      <c r="B169" s="96"/>
      <c r="C169" s="78"/>
      <c r="D169" s="78"/>
      <c r="E169" s="104">
        <f t="shared" si="7"/>
        <v>0</v>
      </c>
      <c r="F169" s="79">
        <f t="shared" si="8"/>
        <v>0</v>
      </c>
    </row>
    <row r="170" customFormat="1" ht="15.75" spans="1:6">
      <c r="A170" s="95" t="s">
        <v>855</v>
      </c>
      <c r="B170" s="96"/>
      <c r="C170" s="78"/>
      <c r="D170" s="78"/>
      <c r="E170" s="104">
        <f t="shared" si="7"/>
        <v>0</v>
      </c>
      <c r="F170" s="79">
        <f t="shared" si="8"/>
        <v>0</v>
      </c>
    </row>
    <row r="171" customFormat="1" ht="15.75" spans="1:6">
      <c r="A171" s="95" t="s">
        <v>856</v>
      </c>
      <c r="B171" s="96"/>
      <c r="C171" s="78"/>
      <c r="D171" s="78"/>
      <c r="E171" s="104">
        <f t="shared" si="7"/>
        <v>0</v>
      </c>
      <c r="F171" s="79">
        <f t="shared" si="8"/>
        <v>0</v>
      </c>
    </row>
    <row r="172" customFormat="1" ht="15.75" spans="1:6">
      <c r="A172" s="95" t="s">
        <v>857</v>
      </c>
      <c r="B172" s="96"/>
      <c r="C172" s="78">
        <v>50</v>
      </c>
      <c r="D172" s="78">
        <v>155</v>
      </c>
      <c r="E172" s="104">
        <f t="shared" si="7"/>
        <v>0</v>
      </c>
      <c r="F172" s="79">
        <f t="shared" si="8"/>
        <v>3.1</v>
      </c>
    </row>
    <row r="173" customFormat="1" ht="15.75" spans="1:6">
      <c r="A173" s="95" t="s">
        <v>858</v>
      </c>
      <c r="B173" s="96"/>
      <c r="C173" s="78">
        <v>100</v>
      </c>
      <c r="D173" s="78">
        <v>90</v>
      </c>
      <c r="E173" s="104">
        <f t="shared" si="7"/>
        <v>0</v>
      </c>
      <c r="F173" s="79">
        <f t="shared" si="8"/>
        <v>0.9</v>
      </c>
    </row>
    <row r="174" customFormat="1" ht="15.75" spans="1:6">
      <c r="A174" s="95" t="s">
        <v>859</v>
      </c>
      <c r="B174" s="96"/>
      <c r="C174" s="78">
        <v>1000</v>
      </c>
      <c r="D174" s="78">
        <v>1080</v>
      </c>
      <c r="E174" s="104">
        <f t="shared" si="7"/>
        <v>0</v>
      </c>
      <c r="F174" s="79">
        <f t="shared" si="8"/>
        <v>1.08</v>
      </c>
    </row>
    <row r="175" customFormat="1" ht="15.75" spans="1:6">
      <c r="A175" s="95" t="s">
        <v>860</v>
      </c>
      <c r="B175" s="96"/>
      <c r="C175" s="78"/>
      <c r="D175" s="78"/>
      <c r="E175" s="104">
        <f t="shared" si="7"/>
        <v>0</v>
      </c>
      <c r="F175" s="79">
        <f t="shared" si="8"/>
        <v>0</v>
      </c>
    </row>
    <row r="176" customFormat="1" ht="15.75" spans="1:6">
      <c r="A176" s="95" t="s">
        <v>861</v>
      </c>
      <c r="B176" s="96"/>
      <c r="C176" s="78"/>
      <c r="D176" s="78"/>
      <c r="E176" s="104">
        <f t="shared" si="7"/>
        <v>0</v>
      </c>
      <c r="F176" s="79">
        <f t="shared" si="8"/>
        <v>0</v>
      </c>
    </row>
    <row r="177" customFormat="1" ht="15.75" spans="1:6">
      <c r="A177" s="95" t="s">
        <v>862</v>
      </c>
      <c r="B177" s="96"/>
      <c r="C177" s="78"/>
      <c r="D177" s="78"/>
      <c r="E177" s="104">
        <f t="shared" si="7"/>
        <v>0</v>
      </c>
      <c r="F177" s="79">
        <f t="shared" si="8"/>
        <v>0</v>
      </c>
    </row>
    <row r="178" customFormat="1" ht="15.75" spans="1:6">
      <c r="A178" s="95" t="s">
        <v>863</v>
      </c>
      <c r="B178" s="96"/>
      <c r="C178" s="78"/>
      <c r="D178" s="78"/>
      <c r="E178" s="104">
        <f t="shared" si="7"/>
        <v>0</v>
      </c>
      <c r="F178" s="79">
        <f t="shared" si="8"/>
        <v>0</v>
      </c>
    </row>
    <row r="179" customFormat="1" ht="15.75" spans="1:6">
      <c r="A179" s="95" t="s">
        <v>864</v>
      </c>
      <c r="B179" s="96"/>
      <c r="C179" s="78"/>
      <c r="D179" s="78"/>
      <c r="E179" s="104">
        <f t="shared" si="7"/>
        <v>0</v>
      </c>
      <c r="F179" s="79">
        <f t="shared" si="8"/>
        <v>0</v>
      </c>
    </row>
    <row r="180" customFormat="1" ht="15.75" spans="1:6">
      <c r="A180" s="95" t="s">
        <v>865</v>
      </c>
      <c r="B180" s="96"/>
      <c r="C180" s="78">
        <v>277</v>
      </c>
      <c r="D180" s="78">
        <v>3200</v>
      </c>
      <c r="E180" s="104">
        <f t="shared" si="7"/>
        <v>0</v>
      </c>
      <c r="F180" s="79">
        <f t="shared" si="8"/>
        <v>11.5523465703971</v>
      </c>
    </row>
    <row r="181" customFormat="1" ht="15.75" spans="1:6">
      <c r="A181" s="95" t="s">
        <v>866</v>
      </c>
      <c r="B181" s="96"/>
      <c r="C181" s="78"/>
      <c r="D181" s="78"/>
      <c r="E181" s="104">
        <f t="shared" si="7"/>
        <v>0</v>
      </c>
      <c r="F181" s="79">
        <f t="shared" si="8"/>
        <v>0</v>
      </c>
    </row>
    <row r="182" customFormat="1" ht="15.75" spans="1:6">
      <c r="A182" s="95" t="s">
        <v>867</v>
      </c>
      <c r="B182" s="96"/>
      <c r="C182" s="78"/>
      <c r="D182" s="78"/>
      <c r="E182" s="104">
        <f t="shared" si="7"/>
        <v>0</v>
      </c>
      <c r="F182" s="79">
        <f t="shared" si="8"/>
        <v>0</v>
      </c>
    </row>
    <row r="183" customFormat="1" ht="15.75" spans="1:6">
      <c r="A183" s="95" t="s">
        <v>868</v>
      </c>
      <c r="B183" s="96"/>
      <c r="C183" s="78"/>
      <c r="D183" s="78"/>
      <c r="E183" s="104">
        <f t="shared" si="7"/>
        <v>0</v>
      </c>
      <c r="F183" s="79">
        <f t="shared" si="8"/>
        <v>0</v>
      </c>
    </row>
    <row r="184" customFormat="1" ht="15.75" spans="1:10">
      <c r="A184" s="95" t="s">
        <v>869</v>
      </c>
      <c r="B184" s="96"/>
      <c r="C184" s="78"/>
      <c r="D184" s="78"/>
      <c r="E184" s="104">
        <f t="shared" si="7"/>
        <v>0</v>
      </c>
      <c r="F184" s="79">
        <f t="shared" si="8"/>
        <v>0</v>
      </c>
      <c r="I184">
        <v>33127</v>
      </c>
      <c r="J184">
        <f>I184-政府性基金收支表!J7</f>
        <v>-357</v>
      </c>
    </row>
    <row r="185" customFormat="1" ht="15.75" spans="1:6">
      <c r="A185" s="95" t="s">
        <v>870</v>
      </c>
      <c r="B185" s="96"/>
      <c r="C185" s="78"/>
      <c r="D185" s="78"/>
      <c r="E185" s="104">
        <f t="shared" si="7"/>
        <v>0</v>
      </c>
      <c r="F185" s="79">
        <f t="shared" si="8"/>
        <v>0</v>
      </c>
    </row>
    <row r="186" customFormat="1" ht="15.75" spans="1:6">
      <c r="A186" s="95" t="s">
        <v>871</v>
      </c>
      <c r="B186" s="96"/>
      <c r="C186" s="78"/>
      <c r="D186" s="78"/>
      <c r="E186" s="104">
        <f t="shared" si="7"/>
        <v>0</v>
      </c>
      <c r="F186" s="79">
        <f t="shared" si="8"/>
        <v>0</v>
      </c>
    </row>
    <row r="187" customFormat="1" ht="15.75" spans="1:6">
      <c r="A187" s="95" t="s">
        <v>872</v>
      </c>
      <c r="B187" s="96"/>
      <c r="C187" s="78"/>
      <c r="D187" s="78"/>
      <c r="E187" s="104">
        <f t="shared" si="7"/>
        <v>0</v>
      </c>
      <c r="F187" s="79">
        <f t="shared" si="8"/>
        <v>0</v>
      </c>
    </row>
    <row r="188" customFormat="1" ht="15.75" spans="1:6">
      <c r="A188" s="95" t="s">
        <v>873</v>
      </c>
      <c r="B188" s="96"/>
      <c r="C188" s="78"/>
      <c r="D188" s="78"/>
      <c r="E188" s="104">
        <f t="shared" si="7"/>
        <v>0</v>
      </c>
      <c r="F188" s="79">
        <f t="shared" si="8"/>
        <v>0</v>
      </c>
    </row>
    <row r="189" customFormat="1" ht="15.75" spans="1:6">
      <c r="A189" s="95" t="s">
        <v>874</v>
      </c>
      <c r="B189" s="96"/>
      <c r="C189" s="78"/>
      <c r="D189" s="78"/>
      <c r="E189" s="104">
        <f t="shared" si="7"/>
        <v>0</v>
      </c>
      <c r="F189" s="79">
        <f t="shared" si="8"/>
        <v>0</v>
      </c>
    </row>
    <row r="190" customFormat="1" ht="15.75" spans="1:6">
      <c r="A190" s="95" t="s">
        <v>875</v>
      </c>
      <c r="B190" s="96"/>
      <c r="C190" s="78">
        <v>593</v>
      </c>
      <c r="D190" s="78"/>
      <c r="E190" s="104">
        <f t="shared" si="7"/>
        <v>0</v>
      </c>
      <c r="F190" s="79">
        <f t="shared" si="8"/>
        <v>0</v>
      </c>
    </row>
    <row r="191" customFormat="1" ht="15.75" spans="1:6">
      <c r="A191" s="95" t="s">
        <v>876</v>
      </c>
      <c r="B191" s="96"/>
      <c r="C191" s="78">
        <v>1236</v>
      </c>
      <c r="D191" s="78"/>
      <c r="E191" s="104">
        <f t="shared" si="7"/>
        <v>0</v>
      </c>
      <c r="F191" s="79">
        <f t="shared" si="8"/>
        <v>0</v>
      </c>
    </row>
    <row r="192" customFormat="1" ht="15.75" spans="1:6">
      <c r="A192" s="95" t="s">
        <v>877</v>
      </c>
      <c r="B192" s="96"/>
      <c r="C192" s="78">
        <v>36</v>
      </c>
      <c r="D192" s="78"/>
      <c r="E192" s="104">
        <f t="shared" si="7"/>
        <v>0</v>
      </c>
      <c r="F192" s="79">
        <f t="shared" si="8"/>
        <v>0</v>
      </c>
    </row>
    <row r="193" customFormat="1" ht="15.75" spans="1:6">
      <c r="A193" s="95" t="s">
        <v>878</v>
      </c>
      <c r="B193" s="96"/>
      <c r="C193" s="78"/>
      <c r="D193" s="78"/>
      <c r="E193" s="104">
        <f t="shared" si="7"/>
        <v>0</v>
      </c>
      <c r="F193" s="79">
        <f t="shared" si="8"/>
        <v>0</v>
      </c>
    </row>
    <row r="194" customFormat="1" ht="15.75" spans="1:6">
      <c r="A194" s="95" t="s">
        <v>879</v>
      </c>
      <c r="B194" s="96"/>
      <c r="C194" s="78"/>
      <c r="D194" s="78"/>
      <c r="E194" s="104">
        <f t="shared" si="7"/>
        <v>0</v>
      </c>
      <c r="F194" s="79">
        <f t="shared" si="8"/>
        <v>0</v>
      </c>
    </row>
    <row r="195" customFormat="1" ht="15.75" spans="1:6">
      <c r="A195" s="95" t="s">
        <v>880</v>
      </c>
      <c r="B195" s="96"/>
      <c r="C195" s="78"/>
      <c r="D195" s="78"/>
      <c r="E195" s="104">
        <f t="shared" si="7"/>
        <v>0</v>
      </c>
      <c r="F195" s="79">
        <f t="shared" si="8"/>
        <v>0</v>
      </c>
    </row>
    <row r="196" customFormat="1" ht="15.75" spans="1:6">
      <c r="A196" s="95" t="s">
        <v>881</v>
      </c>
      <c r="B196" s="96"/>
      <c r="C196" s="78"/>
      <c r="D196" s="78"/>
      <c r="E196" s="104">
        <f t="shared" si="7"/>
        <v>0</v>
      </c>
      <c r="F196" s="79">
        <f t="shared" si="8"/>
        <v>0</v>
      </c>
    </row>
    <row r="197" customFormat="1" ht="15.75" spans="1:6">
      <c r="A197" s="95" t="s">
        <v>882</v>
      </c>
      <c r="B197" s="96"/>
      <c r="C197" s="78"/>
      <c r="D197" s="78"/>
      <c r="E197" s="104">
        <f t="shared" si="7"/>
        <v>0</v>
      </c>
      <c r="F197" s="79">
        <f t="shared" si="8"/>
        <v>0</v>
      </c>
    </row>
    <row r="198" customFormat="1" ht="15.75" spans="1:6">
      <c r="A198" s="95" t="s">
        <v>883</v>
      </c>
      <c r="B198" s="96"/>
      <c r="C198" s="78"/>
      <c r="D198" s="78"/>
      <c r="E198" s="104">
        <f t="shared" si="7"/>
        <v>0</v>
      </c>
      <c r="F198" s="79">
        <f t="shared" si="8"/>
        <v>0</v>
      </c>
    </row>
    <row r="199" customFormat="1" ht="15.75" spans="1:6">
      <c r="A199" s="95" t="s">
        <v>884</v>
      </c>
      <c r="B199" s="96"/>
      <c r="C199" s="78"/>
      <c r="D199" s="78"/>
      <c r="E199" s="104">
        <f t="shared" si="7"/>
        <v>0</v>
      </c>
      <c r="F199" s="79">
        <f t="shared" si="8"/>
        <v>0</v>
      </c>
    </row>
    <row r="200" customFormat="1" ht="15.75" spans="1:6">
      <c r="A200" s="95" t="s">
        <v>885</v>
      </c>
      <c r="B200" s="96"/>
      <c r="C200" s="78"/>
      <c r="D200" s="78"/>
      <c r="E200" s="104">
        <f t="shared" si="7"/>
        <v>0</v>
      </c>
      <c r="F200" s="79">
        <f t="shared" si="8"/>
        <v>0</v>
      </c>
    </row>
    <row r="201" customFormat="1" ht="15.75" spans="1:6">
      <c r="A201" s="95" t="s">
        <v>886</v>
      </c>
      <c r="B201" s="96"/>
      <c r="C201" s="78"/>
      <c r="D201" s="78"/>
      <c r="E201" s="104">
        <f t="shared" si="7"/>
        <v>0</v>
      </c>
      <c r="F201" s="79">
        <f t="shared" si="8"/>
        <v>0</v>
      </c>
    </row>
    <row r="202" customFormat="1" ht="15.75" spans="1:6">
      <c r="A202" s="95" t="s">
        <v>887</v>
      </c>
      <c r="B202" s="96"/>
      <c r="C202" s="78"/>
      <c r="D202" s="78"/>
      <c r="E202" s="104">
        <f t="shared" si="7"/>
        <v>0</v>
      </c>
      <c r="F202" s="79">
        <f t="shared" si="8"/>
        <v>0</v>
      </c>
    </row>
    <row r="203" customFormat="1" ht="15.75" spans="1:6">
      <c r="A203" s="95" t="s">
        <v>888</v>
      </c>
      <c r="B203" s="96"/>
      <c r="C203" s="78"/>
      <c r="D203" s="78"/>
      <c r="E203" s="104">
        <f t="shared" si="7"/>
        <v>0</v>
      </c>
      <c r="F203" s="79">
        <f t="shared" si="8"/>
        <v>0</v>
      </c>
    </row>
    <row r="204" customFormat="1" ht="15.75" spans="1:6">
      <c r="A204" s="95" t="s">
        <v>889</v>
      </c>
      <c r="B204" s="96"/>
      <c r="C204" s="78"/>
      <c r="D204" s="78"/>
      <c r="E204" s="104">
        <f t="shared" si="7"/>
        <v>0</v>
      </c>
      <c r="F204" s="79">
        <f t="shared" si="8"/>
        <v>0</v>
      </c>
    </row>
    <row r="205" customFormat="1" ht="15.75" spans="1:6">
      <c r="A205" s="95" t="s">
        <v>890</v>
      </c>
      <c r="B205" s="96"/>
      <c r="C205" s="78"/>
      <c r="D205" s="78"/>
      <c r="E205" s="104">
        <f t="shared" si="7"/>
        <v>0</v>
      </c>
      <c r="F205" s="79">
        <f t="shared" si="8"/>
        <v>0</v>
      </c>
    </row>
    <row r="206" customFormat="1" ht="15.75" spans="1:6">
      <c r="A206" s="95" t="s">
        <v>891</v>
      </c>
      <c r="B206" s="96"/>
      <c r="C206" s="78">
        <v>6</v>
      </c>
      <c r="D206" s="78"/>
      <c r="E206" s="104">
        <f t="shared" si="7"/>
        <v>0</v>
      </c>
      <c r="F206" s="79">
        <f t="shared" si="8"/>
        <v>0</v>
      </c>
    </row>
    <row r="207" customFormat="1" ht="15.75" spans="1:6">
      <c r="A207" s="95" t="s">
        <v>892</v>
      </c>
      <c r="B207" s="96"/>
      <c r="C207" s="78">
        <v>29</v>
      </c>
      <c r="D207" s="78">
        <v>20</v>
      </c>
      <c r="E207" s="104">
        <f t="shared" si="7"/>
        <v>0</v>
      </c>
      <c r="F207" s="79">
        <f t="shared" si="8"/>
        <v>0.689655172413793</v>
      </c>
    </row>
    <row r="208" customFormat="1" ht="15.75" spans="1:6">
      <c r="A208" s="95" t="s">
        <v>893</v>
      </c>
      <c r="B208" s="96"/>
      <c r="C208" s="78"/>
      <c r="D208" s="78"/>
      <c r="E208" s="104">
        <f t="shared" si="7"/>
        <v>0</v>
      </c>
      <c r="F208" s="79">
        <f t="shared" si="8"/>
        <v>0</v>
      </c>
    </row>
    <row r="209" customFormat="1" ht="15.75" spans="1:6">
      <c r="A209" s="95" t="s">
        <v>894</v>
      </c>
      <c r="B209" s="96"/>
      <c r="C209" s="78"/>
      <c r="D209" s="78"/>
      <c r="E209" s="104">
        <f t="shared" si="7"/>
        <v>0</v>
      </c>
      <c r="F209" s="79">
        <f t="shared" si="8"/>
        <v>0</v>
      </c>
    </row>
    <row r="210" customFormat="1" ht="15.75" spans="1:6">
      <c r="A210" s="95" t="s">
        <v>895</v>
      </c>
      <c r="B210" s="96"/>
      <c r="C210" s="78"/>
      <c r="D210" s="78"/>
      <c r="E210" s="104">
        <f t="shared" si="7"/>
        <v>0</v>
      </c>
      <c r="F210" s="79">
        <f t="shared" si="8"/>
        <v>0</v>
      </c>
    </row>
    <row r="211" customFormat="1" ht="15.75" spans="1:6">
      <c r="A211" s="95" t="s">
        <v>896</v>
      </c>
      <c r="B211" s="96"/>
      <c r="C211" s="78"/>
      <c r="D211" s="78"/>
      <c r="E211" s="104">
        <f t="shared" si="7"/>
        <v>0</v>
      </c>
      <c r="F211" s="79">
        <f t="shared" si="8"/>
        <v>0</v>
      </c>
    </row>
    <row r="212" customFormat="1" ht="15.75" spans="1:6">
      <c r="A212" s="95" t="s">
        <v>897</v>
      </c>
      <c r="B212" s="96"/>
      <c r="C212" s="78"/>
      <c r="D212" s="78"/>
      <c r="E212" s="104">
        <f t="shared" ref="E212:E225" si="9">IFERROR($D212/B212,)</f>
        <v>0</v>
      </c>
      <c r="F212" s="79">
        <f t="shared" ref="F212:F225" si="10">IFERROR($D212/C212,)</f>
        <v>0</v>
      </c>
    </row>
    <row r="213" customFormat="1" ht="15.75" spans="1:6">
      <c r="A213" s="95" t="s">
        <v>898</v>
      </c>
      <c r="B213" s="96"/>
      <c r="C213" s="78"/>
      <c r="D213" s="78"/>
      <c r="E213" s="104">
        <f t="shared" si="9"/>
        <v>0</v>
      </c>
      <c r="F213" s="79">
        <f t="shared" si="10"/>
        <v>0</v>
      </c>
    </row>
    <row r="214" customFormat="1" ht="15.75" spans="1:6">
      <c r="A214" s="95" t="s">
        <v>899</v>
      </c>
      <c r="B214" s="96"/>
      <c r="C214" s="78"/>
      <c r="D214" s="78"/>
      <c r="E214" s="104">
        <f t="shared" si="9"/>
        <v>0</v>
      </c>
      <c r="F214" s="79">
        <f t="shared" si="10"/>
        <v>0</v>
      </c>
    </row>
    <row r="215" customFormat="1" ht="15.75" spans="1:6">
      <c r="A215" s="95" t="s">
        <v>900</v>
      </c>
      <c r="B215" s="96"/>
      <c r="C215" s="78"/>
      <c r="D215" s="78"/>
      <c r="E215" s="104">
        <f t="shared" si="9"/>
        <v>0</v>
      </c>
      <c r="F215" s="79">
        <f t="shared" si="10"/>
        <v>0</v>
      </c>
    </row>
    <row r="216" customFormat="1" ht="15.75" spans="1:6">
      <c r="A216" s="95" t="s">
        <v>901</v>
      </c>
      <c r="B216" s="96"/>
      <c r="C216" s="78"/>
      <c r="D216" s="78"/>
      <c r="E216" s="104">
        <f t="shared" si="9"/>
        <v>0</v>
      </c>
      <c r="F216" s="79">
        <f t="shared" si="10"/>
        <v>0</v>
      </c>
    </row>
    <row r="217" customFormat="1" ht="15.75" spans="1:6">
      <c r="A217" s="95" t="s">
        <v>902</v>
      </c>
      <c r="B217" s="96"/>
      <c r="C217" s="78"/>
      <c r="D217" s="78"/>
      <c r="E217" s="104">
        <f t="shared" si="9"/>
        <v>0</v>
      </c>
      <c r="F217" s="79">
        <f t="shared" si="10"/>
        <v>0</v>
      </c>
    </row>
    <row r="218" customFormat="1" ht="15.75" spans="1:6">
      <c r="A218" s="95" t="s">
        <v>903</v>
      </c>
      <c r="B218" s="96"/>
      <c r="C218" s="78"/>
      <c r="D218" s="78"/>
      <c r="E218" s="104">
        <f t="shared" si="9"/>
        <v>0</v>
      </c>
      <c r="F218" s="79">
        <f t="shared" si="10"/>
        <v>0</v>
      </c>
    </row>
    <row r="219" customFormat="1" ht="15.75" spans="1:6">
      <c r="A219" s="95" t="s">
        <v>904</v>
      </c>
      <c r="B219" s="96"/>
      <c r="C219" s="78"/>
      <c r="D219" s="78"/>
      <c r="E219" s="104">
        <f t="shared" si="9"/>
        <v>0</v>
      </c>
      <c r="F219" s="79">
        <f t="shared" si="10"/>
        <v>0</v>
      </c>
    </row>
    <row r="220" customFormat="1" ht="15.75" spans="1:6">
      <c r="A220" s="95" t="s">
        <v>905</v>
      </c>
      <c r="B220" s="96"/>
      <c r="C220" s="78"/>
      <c r="D220" s="78"/>
      <c r="E220" s="104">
        <f t="shared" si="9"/>
        <v>0</v>
      </c>
      <c r="F220" s="79">
        <f t="shared" si="10"/>
        <v>0</v>
      </c>
    </row>
    <row r="221" customFormat="1" ht="15.75" spans="1:6">
      <c r="A221" s="95" t="s">
        <v>906</v>
      </c>
      <c r="B221" s="96"/>
      <c r="C221" s="78"/>
      <c r="D221" s="78"/>
      <c r="E221" s="104">
        <f t="shared" si="9"/>
        <v>0</v>
      </c>
      <c r="F221" s="79">
        <f t="shared" si="10"/>
        <v>0</v>
      </c>
    </row>
    <row r="222" customFormat="1" ht="15.75" spans="1:6">
      <c r="A222" s="95" t="s">
        <v>907</v>
      </c>
      <c r="B222" s="96"/>
      <c r="C222" s="78"/>
      <c r="D222" s="78"/>
      <c r="E222" s="104">
        <f t="shared" si="9"/>
        <v>0</v>
      </c>
      <c r="F222" s="79">
        <f t="shared" si="10"/>
        <v>0</v>
      </c>
    </row>
    <row r="223" customFormat="1" ht="15.75" spans="1:6">
      <c r="A223" s="95" t="s">
        <v>908</v>
      </c>
      <c r="B223" s="96"/>
      <c r="C223" s="78"/>
      <c r="D223" s="78"/>
      <c r="E223" s="104">
        <f t="shared" si="9"/>
        <v>0</v>
      </c>
      <c r="F223" s="79">
        <f t="shared" si="10"/>
        <v>0</v>
      </c>
    </row>
    <row r="224" customFormat="1" ht="15.75" spans="1:6">
      <c r="A224" s="95" t="s">
        <v>909</v>
      </c>
      <c r="B224" s="96"/>
      <c r="C224" s="78"/>
      <c r="D224" s="78"/>
      <c r="E224" s="104">
        <f t="shared" si="9"/>
        <v>0</v>
      </c>
      <c r="F224" s="79">
        <f t="shared" si="10"/>
        <v>0</v>
      </c>
    </row>
    <row r="225" customFormat="1" ht="15.75" spans="1:6">
      <c r="A225" s="95" t="s">
        <v>910</v>
      </c>
      <c r="B225" s="96"/>
      <c r="C225" s="78"/>
      <c r="D225" s="78"/>
      <c r="E225" s="104">
        <f t="shared" si="9"/>
        <v>0</v>
      </c>
      <c r="F225" s="79">
        <f t="shared" si="10"/>
        <v>0</v>
      </c>
    </row>
  </sheetData>
  <mergeCells count="5">
    <mergeCell ref="A2:F2"/>
    <mergeCell ref="D4:F4"/>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J24" sqref="J24"/>
    </sheetView>
  </sheetViews>
  <sheetFormatPr defaultColWidth="8.75" defaultRowHeight="14.25" customHeight="1"/>
  <cols>
    <col min="1" max="1" width="42.375" style="20" customWidth="1"/>
    <col min="2" max="2" width="12" style="20" customWidth="1"/>
    <col min="3" max="3" width="16.625" style="20" customWidth="1"/>
    <col min="4" max="4" width="10.75" style="20" customWidth="1"/>
    <col min="5" max="5" width="17.75" style="20" customWidth="1"/>
    <col min="6" max="6" width="22.25" style="20" customWidth="1"/>
    <col min="7" max="7" width="27.125" style="20" customWidth="1"/>
    <col min="8" max="8" width="12" style="20" customWidth="1"/>
    <col min="9" max="9" width="16.625" style="20" customWidth="1"/>
    <col min="10" max="10" width="10.75" style="20" customWidth="1"/>
    <col min="11" max="11" width="17.75" style="20" customWidth="1"/>
    <col min="12" max="12" width="22.25" style="20" customWidth="1"/>
    <col min="13" max="16384" width="8.75" style="20"/>
  </cols>
  <sheetData>
    <row r="1" customHeight="1" spans="1:12">
      <c r="A1" s="69" t="s">
        <v>911</v>
      </c>
      <c r="B1" s="70"/>
      <c r="C1" s="70"/>
      <c r="D1" s="70"/>
      <c r="E1" s="70"/>
      <c r="F1" s="70"/>
      <c r="G1" s="70"/>
      <c r="H1" s="70"/>
      <c r="I1" s="70"/>
      <c r="J1" s="70"/>
      <c r="K1" s="70"/>
      <c r="L1" s="70"/>
    </row>
    <row r="2" ht="24" customHeight="1" spans="1:12">
      <c r="A2" s="71" t="s">
        <v>730</v>
      </c>
      <c r="B2" s="71"/>
      <c r="C2" s="71"/>
      <c r="D2" s="71"/>
      <c r="E2" s="71"/>
      <c r="F2" s="71"/>
      <c r="G2" s="71"/>
      <c r="H2" s="71"/>
      <c r="I2" s="71"/>
      <c r="J2" s="71"/>
      <c r="K2" s="71"/>
      <c r="L2" s="71"/>
    </row>
    <row r="3" ht="15.75" customHeight="1" spans="1:12">
      <c r="A3" s="72" t="s">
        <v>21</v>
      </c>
      <c r="B3" s="73"/>
      <c r="C3" s="73"/>
      <c r="D3" s="73"/>
      <c r="E3" s="73"/>
      <c r="F3" s="73"/>
      <c r="G3" s="73"/>
      <c r="H3" s="73"/>
      <c r="I3" s="73"/>
      <c r="J3" s="73"/>
      <c r="K3" s="73"/>
      <c r="L3" s="73"/>
    </row>
    <row r="4" spans="1:12">
      <c r="A4" s="74"/>
      <c r="B4" s="74"/>
      <c r="C4" s="74"/>
      <c r="D4" s="74"/>
      <c r="E4" s="74"/>
      <c r="F4" s="74"/>
      <c r="G4" s="74"/>
      <c r="H4" s="74"/>
      <c r="I4" s="74"/>
      <c r="J4" s="74"/>
      <c r="K4" s="74"/>
      <c r="L4" s="74"/>
    </row>
    <row r="5" spans="1:12">
      <c r="A5" s="74" t="s">
        <v>22</v>
      </c>
      <c r="B5" s="74" t="s">
        <v>693</v>
      </c>
      <c r="C5" s="74" t="s">
        <v>694</v>
      </c>
      <c r="D5" s="74" t="s">
        <v>441</v>
      </c>
      <c r="E5" s="74"/>
      <c r="F5" s="74"/>
      <c r="G5" s="74" t="s">
        <v>22</v>
      </c>
      <c r="H5" s="74" t="s">
        <v>693</v>
      </c>
      <c r="I5" s="74" t="s">
        <v>694</v>
      </c>
      <c r="J5" s="74" t="s">
        <v>441</v>
      </c>
      <c r="K5" s="74"/>
      <c r="L5" s="74"/>
    </row>
    <row r="6" spans="1:12">
      <c r="A6" s="74"/>
      <c r="B6" s="74"/>
      <c r="C6" s="74"/>
      <c r="D6" s="74" t="s">
        <v>28</v>
      </c>
      <c r="E6" s="74" t="s">
        <v>87</v>
      </c>
      <c r="F6" s="74" t="s">
        <v>30</v>
      </c>
      <c r="G6" s="75"/>
      <c r="H6" s="75"/>
      <c r="I6" s="75"/>
      <c r="J6" s="75" t="s">
        <v>28</v>
      </c>
      <c r="K6" s="74" t="s">
        <v>87</v>
      </c>
      <c r="L6" s="74" t="s">
        <v>30</v>
      </c>
    </row>
    <row r="7" ht="15.75" customHeight="1" spans="1:12">
      <c r="A7" s="76" t="s">
        <v>912</v>
      </c>
      <c r="B7" s="77">
        <v>37400</v>
      </c>
      <c r="C7" s="78">
        <v>53431</v>
      </c>
      <c r="D7" s="78">
        <v>32200</v>
      </c>
      <c r="E7" s="79">
        <f>D7/B7</f>
        <v>0.86096256684492</v>
      </c>
      <c r="F7" s="79">
        <f>D7/C7</f>
        <v>0.602646403773091</v>
      </c>
      <c r="G7" s="80" t="s">
        <v>913</v>
      </c>
      <c r="H7" s="77">
        <v>37400</v>
      </c>
      <c r="I7" s="78">
        <v>53224</v>
      </c>
      <c r="J7" s="78">
        <v>33484</v>
      </c>
      <c r="K7" s="79">
        <f>J7/H7</f>
        <v>0.895294117647059</v>
      </c>
      <c r="L7" s="79">
        <f>J7/I7</f>
        <v>0.629114685104464</v>
      </c>
    </row>
    <row r="8" ht="15.75" customHeight="1" spans="1:12">
      <c r="A8" s="76" t="s">
        <v>445</v>
      </c>
      <c r="B8" s="77">
        <v>22943</v>
      </c>
      <c r="C8" s="78">
        <v>25065</v>
      </c>
      <c r="D8" s="78">
        <v>13284</v>
      </c>
      <c r="E8" s="79">
        <f>D8/B8</f>
        <v>0.579000130758837</v>
      </c>
      <c r="F8" s="79">
        <f t="shared" ref="F8:F15" si="0">D8/C8</f>
        <v>0.529982046678636</v>
      </c>
      <c r="G8" s="80" t="s">
        <v>447</v>
      </c>
      <c r="H8" s="77">
        <v>22943</v>
      </c>
      <c r="I8" s="78">
        <v>22943</v>
      </c>
      <c r="J8" s="78">
        <v>12000</v>
      </c>
      <c r="K8" s="79">
        <f t="shared" ref="K8:K15" si="1">J8/H8</f>
        <v>0.523035348472301</v>
      </c>
      <c r="L8" s="79">
        <f t="shared" ref="L8:L15" si="2">J8/I8</f>
        <v>0.523035348472301</v>
      </c>
    </row>
    <row r="9" ht="15.75" customHeight="1" spans="1:12">
      <c r="A9" s="81" t="s">
        <v>914</v>
      </c>
      <c r="B9" s="77"/>
      <c r="C9" s="78">
        <v>7256</v>
      </c>
      <c r="D9" s="78"/>
      <c r="E9" s="79">
        <v>0</v>
      </c>
      <c r="F9" s="79">
        <f t="shared" si="0"/>
        <v>0</v>
      </c>
      <c r="G9" s="82" t="s">
        <v>915</v>
      </c>
      <c r="H9" s="77"/>
      <c r="I9" s="78">
        <v>1300</v>
      </c>
      <c r="J9" s="78"/>
      <c r="K9" s="79">
        <v>0</v>
      </c>
      <c r="L9" s="79">
        <f t="shared" si="2"/>
        <v>0</v>
      </c>
    </row>
    <row r="10" ht="15.75" customHeight="1" spans="1:12">
      <c r="A10" s="81" t="s">
        <v>916</v>
      </c>
      <c r="B10" s="77">
        <v>22943</v>
      </c>
      <c r="C10" s="78">
        <v>26359</v>
      </c>
      <c r="D10" s="78">
        <v>13284</v>
      </c>
      <c r="E10" s="79">
        <f>D10/B10</f>
        <v>0.579000130758837</v>
      </c>
      <c r="F10" s="79">
        <f t="shared" si="0"/>
        <v>0.503964490306916</v>
      </c>
      <c r="G10" s="82" t="s">
        <v>917</v>
      </c>
      <c r="H10" s="77">
        <v>0</v>
      </c>
      <c r="I10" s="78">
        <v>23966</v>
      </c>
      <c r="J10" s="78">
        <v>12000</v>
      </c>
      <c r="K10" s="79">
        <v>0</v>
      </c>
      <c r="L10" s="79">
        <f t="shared" si="2"/>
        <v>0.500709338229158</v>
      </c>
    </row>
    <row r="11" ht="15.75" customHeight="1" spans="1:12">
      <c r="A11" s="81" t="s">
        <v>918</v>
      </c>
      <c r="B11" s="77">
        <v>0</v>
      </c>
      <c r="C11" s="78">
        <v>0</v>
      </c>
      <c r="D11" s="78">
        <v>0</v>
      </c>
      <c r="E11" s="79">
        <v>0</v>
      </c>
      <c r="F11" s="79">
        <v>0</v>
      </c>
      <c r="G11" s="82" t="s">
        <v>919</v>
      </c>
      <c r="H11" s="77">
        <v>22943</v>
      </c>
      <c r="I11" s="78">
        <v>13284</v>
      </c>
      <c r="J11" s="78"/>
      <c r="K11" s="79">
        <f t="shared" si="1"/>
        <v>0</v>
      </c>
      <c r="L11" s="79">
        <f t="shared" si="2"/>
        <v>0</v>
      </c>
    </row>
    <row r="12" ht="15.75" customHeight="1" spans="1:12">
      <c r="A12" s="81" t="s">
        <v>920</v>
      </c>
      <c r="B12" s="77"/>
      <c r="C12" s="78"/>
      <c r="D12" s="78"/>
      <c r="E12" s="79">
        <v>0</v>
      </c>
      <c r="F12" s="79">
        <v>0</v>
      </c>
      <c r="G12" s="82" t="s">
        <v>921</v>
      </c>
      <c r="H12" s="77">
        <v>22943</v>
      </c>
      <c r="I12" s="78">
        <v>13284</v>
      </c>
      <c r="J12" s="78"/>
      <c r="K12" s="79">
        <f t="shared" si="1"/>
        <v>0</v>
      </c>
      <c r="L12" s="79">
        <f t="shared" si="2"/>
        <v>0</v>
      </c>
    </row>
    <row r="13" ht="15.75" customHeight="1" spans="1:12">
      <c r="A13" s="83" t="s">
        <v>922</v>
      </c>
      <c r="B13" s="84"/>
      <c r="C13" s="84">
        <v>41556</v>
      </c>
      <c r="D13" s="84"/>
      <c r="E13" s="79">
        <v>0</v>
      </c>
      <c r="F13" s="79">
        <f t="shared" si="0"/>
        <v>0</v>
      </c>
      <c r="G13" s="82" t="s">
        <v>923</v>
      </c>
      <c r="H13" s="77"/>
      <c r="I13" s="78"/>
      <c r="J13" s="78"/>
      <c r="K13" s="79">
        <v>0</v>
      </c>
      <c r="L13" s="79">
        <v>0</v>
      </c>
    </row>
    <row r="14" ht="15.75" customHeight="1" spans="1:12">
      <c r="A14" s="76"/>
      <c r="B14" s="77"/>
      <c r="C14" s="78"/>
      <c r="D14" s="78"/>
      <c r="E14" s="79">
        <v>0</v>
      </c>
      <c r="F14" s="79">
        <v>0</v>
      </c>
      <c r="G14" s="83" t="s">
        <v>924</v>
      </c>
      <c r="H14" s="84"/>
      <c r="I14" s="84"/>
      <c r="J14" s="84"/>
      <c r="K14" s="79">
        <v>0</v>
      </c>
      <c r="L14" s="79">
        <v>0</v>
      </c>
    </row>
    <row r="15" ht="15.75" customHeight="1" spans="1:12">
      <c r="A15" s="85" t="s">
        <v>81</v>
      </c>
      <c r="B15" s="77">
        <v>60343</v>
      </c>
      <c r="C15" s="78">
        <v>88194</v>
      </c>
      <c r="D15" s="78">
        <v>45484</v>
      </c>
      <c r="E15" s="79">
        <f>D15/B15</f>
        <v>0.753757685232753</v>
      </c>
      <c r="F15" s="79">
        <f t="shared" si="0"/>
        <v>0.515726693425857</v>
      </c>
      <c r="G15" s="86" t="s">
        <v>527</v>
      </c>
      <c r="H15" s="77">
        <v>60343</v>
      </c>
      <c r="I15" s="78">
        <v>88194</v>
      </c>
      <c r="J15" s="78">
        <v>45484</v>
      </c>
      <c r="K15" s="79">
        <f t="shared" si="1"/>
        <v>0.753757685232753</v>
      </c>
      <c r="L15" s="79">
        <f t="shared" si="2"/>
        <v>0.515726693425857</v>
      </c>
    </row>
    <row r="16" ht="15.75" customHeight="1"/>
    <row r="17" ht="15.75" customHeight="1"/>
    <row r="18" ht="15.75" customHeight="1"/>
    <row r="19" ht="15.75" customHeight="1"/>
    <row r="22" ht="15.75" customHeight="1" spans="10:10">
      <c r="J22" s="20">
        <f>D7-J10</f>
        <v>20200</v>
      </c>
    </row>
    <row r="23" ht="15.75" customHeight="1" spans="10:10">
      <c r="J23" s="20">
        <f>J22-5420</f>
        <v>14780</v>
      </c>
    </row>
    <row r="36" customHeight="1" spans="12:12">
      <c r="L36" s="20">
        <f>96699-94313</f>
        <v>2386</v>
      </c>
    </row>
  </sheetData>
  <mergeCells count="12">
    <mergeCell ref="A2:L2"/>
    <mergeCell ref="A3:L3"/>
    <mergeCell ref="A4:F4"/>
    <mergeCell ref="G4:L4"/>
    <mergeCell ref="D5:F5"/>
    <mergeCell ref="J5:L5"/>
    <mergeCell ref="A5:A6"/>
    <mergeCell ref="B5:B6"/>
    <mergeCell ref="C5:C6"/>
    <mergeCell ref="G5:G6"/>
    <mergeCell ref="H5:H6"/>
    <mergeCell ref="I5:I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A1" sqref="A1"/>
    </sheetView>
  </sheetViews>
  <sheetFormatPr defaultColWidth="7.70833333333333" defaultRowHeight="13.5" customHeight="1" outlineLevelCol="3"/>
  <cols>
    <col min="1" max="1" width="11.7083333333333" customWidth="1"/>
    <col min="2" max="2" width="39" customWidth="1"/>
    <col min="3" max="4" width="14.2833333333333" customWidth="1"/>
  </cols>
  <sheetData>
    <row r="1" customHeight="1" spans="1:4">
      <c r="A1" s="58" t="s">
        <v>925</v>
      </c>
      <c r="B1" s="59"/>
      <c r="C1" s="59"/>
      <c r="D1" s="59"/>
    </row>
    <row r="2" ht="35.25" customHeight="1" spans="1:4">
      <c r="A2" s="60" t="s">
        <v>926</v>
      </c>
      <c r="B2" s="60"/>
      <c r="C2" s="60"/>
      <c r="D2" s="60"/>
    </row>
    <row r="3" ht="21" customHeight="1" spans="2:4">
      <c r="B3" s="61"/>
      <c r="C3" s="61"/>
      <c r="D3" s="62" t="s">
        <v>21</v>
      </c>
    </row>
    <row r="4" ht="15" spans="1:4">
      <c r="A4" s="63" t="s">
        <v>438</v>
      </c>
      <c r="B4" s="63" t="s">
        <v>927</v>
      </c>
      <c r="C4" s="64" t="s">
        <v>928</v>
      </c>
      <c r="D4" s="64" t="s">
        <v>929</v>
      </c>
    </row>
    <row r="5" ht="15" spans="1:4">
      <c r="A5" s="65" t="s">
        <v>930</v>
      </c>
      <c r="B5" s="65" t="s">
        <v>931</v>
      </c>
      <c r="C5" s="66"/>
      <c r="D5" s="66"/>
    </row>
    <row r="6" ht="15" spans="1:4">
      <c r="A6" s="65" t="s">
        <v>932</v>
      </c>
      <c r="B6" s="65" t="s">
        <v>933</v>
      </c>
      <c r="C6" s="66"/>
      <c r="D6" s="66"/>
    </row>
    <row r="7" ht="15" spans="1:4">
      <c r="A7" s="65" t="s">
        <v>934</v>
      </c>
      <c r="B7" s="65" t="s">
        <v>935</v>
      </c>
      <c r="C7" s="66"/>
      <c r="D7" s="66"/>
    </row>
    <row r="8" ht="15" spans="1:4">
      <c r="A8" s="65" t="s">
        <v>936</v>
      </c>
      <c r="B8" s="65" t="s">
        <v>937</v>
      </c>
      <c r="C8" s="66"/>
      <c r="D8" s="66"/>
    </row>
    <row r="9" ht="15" spans="1:4">
      <c r="A9" s="65" t="s">
        <v>938</v>
      </c>
      <c r="B9" s="65" t="s">
        <v>939</v>
      </c>
      <c r="C9" s="66"/>
      <c r="D9" s="66"/>
    </row>
    <row r="10" ht="15" spans="1:4">
      <c r="A10" s="65" t="s">
        <v>940</v>
      </c>
      <c r="B10" s="65" t="s">
        <v>941</v>
      </c>
      <c r="C10" s="66"/>
      <c r="D10" s="66"/>
    </row>
    <row r="11" ht="15" spans="1:4">
      <c r="A11" s="65" t="s">
        <v>942</v>
      </c>
      <c r="B11" s="65" t="s">
        <v>943</v>
      </c>
      <c r="C11" s="66"/>
      <c r="D11" s="66"/>
    </row>
    <row r="12" ht="15" spans="1:4">
      <c r="A12" s="65" t="s">
        <v>944</v>
      </c>
      <c r="B12" s="65" t="s">
        <v>945</v>
      </c>
      <c r="C12" s="66"/>
      <c r="D12" s="66"/>
    </row>
    <row r="13" ht="15" spans="1:4">
      <c r="A13" s="65" t="s">
        <v>946</v>
      </c>
      <c r="B13" s="65" t="s">
        <v>947</v>
      </c>
      <c r="C13" s="66"/>
      <c r="D13" s="66"/>
    </row>
    <row r="14" ht="15" spans="1:4">
      <c r="A14" s="65" t="s">
        <v>948</v>
      </c>
      <c r="B14" s="65" t="s">
        <v>949</v>
      </c>
      <c r="C14" s="66"/>
      <c r="D14" s="66"/>
    </row>
    <row r="15" ht="15" spans="1:4">
      <c r="A15" s="65" t="s">
        <v>950</v>
      </c>
      <c r="B15" s="65" t="s">
        <v>951</v>
      </c>
      <c r="C15" s="66"/>
      <c r="D15" s="66"/>
    </row>
    <row r="16" ht="15" spans="1:4">
      <c r="A16" s="65" t="s">
        <v>952</v>
      </c>
      <c r="B16" s="65" t="s">
        <v>953</v>
      </c>
      <c r="C16" s="66"/>
      <c r="D16" s="66"/>
    </row>
    <row r="17" ht="15" spans="1:4">
      <c r="A17" s="65" t="s">
        <v>954</v>
      </c>
      <c r="B17" s="65" t="s">
        <v>955</v>
      </c>
      <c r="C17" s="66"/>
      <c r="D17" s="66"/>
    </row>
    <row r="18" ht="15" spans="1:4">
      <c r="A18" s="65" t="s">
        <v>956</v>
      </c>
      <c r="B18" s="65" t="s">
        <v>957</v>
      </c>
      <c r="C18" s="66"/>
      <c r="D18" s="66"/>
    </row>
    <row r="19" ht="15" spans="1:4">
      <c r="A19" s="65" t="s">
        <v>958</v>
      </c>
      <c r="B19" s="65" t="s">
        <v>959</v>
      </c>
      <c r="C19" s="66"/>
      <c r="D19" s="66"/>
    </row>
    <row r="20" ht="15" spans="1:4">
      <c r="A20" s="65" t="s">
        <v>960</v>
      </c>
      <c r="B20" s="65" t="s">
        <v>961</v>
      </c>
      <c r="C20" s="66"/>
      <c r="D20" s="66"/>
    </row>
    <row r="21" ht="15" spans="1:4">
      <c r="A21" s="65" t="s">
        <v>962</v>
      </c>
      <c r="B21" s="65" t="s">
        <v>963</v>
      </c>
      <c r="C21" s="66"/>
      <c r="D21" s="66"/>
    </row>
    <row r="22" ht="15" spans="1:4">
      <c r="A22" s="65" t="s">
        <v>964</v>
      </c>
      <c r="B22" s="65" t="s">
        <v>965</v>
      </c>
      <c r="C22" s="66"/>
      <c r="D22" s="66"/>
    </row>
    <row r="23" ht="15" spans="1:4">
      <c r="A23" s="65" t="s">
        <v>966</v>
      </c>
      <c r="B23" s="65" t="s">
        <v>967</v>
      </c>
      <c r="C23" s="66"/>
      <c r="D23" s="66"/>
    </row>
    <row r="24" ht="15" spans="1:4">
      <c r="A24" s="65" t="s">
        <v>968</v>
      </c>
      <c r="B24" s="65" t="s">
        <v>969</v>
      </c>
      <c r="C24" s="66"/>
      <c r="D24" s="66"/>
    </row>
    <row r="25" ht="15" spans="1:4">
      <c r="A25" s="65" t="s">
        <v>970</v>
      </c>
      <c r="B25" s="65" t="s">
        <v>971</v>
      </c>
      <c r="C25" s="66"/>
      <c r="D25" s="66"/>
    </row>
    <row r="26" ht="15" spans="1:4">
      <c r="A26" s="65" t="s">
        <v>972</v>
      </c>
      <c r="B26" s="65" t="s">
        <v>973</v>
      </c>
      <c r="C26" s="66"/>
      <c r="D26" s="66"/>
    </row>
    <row r="27" ht="15" spans="1:4">
      <c r="A27" s="65" t="s">
        <v>974</v>
      </c>
      <c r="B27" s="65" t="s">
        <v>975</v>
      </c>
      <c r="C27" s="66"/>
      <c r="D27" s="66"/>
    </row>
    <row r="28" ht="15" spans="1:4">
      <c r="A28" s="65" t="s">
        <v>976</v>
      </c>
      <c r="B28" s="65" t="s">
        <v>977</v>
      </c>
      <c r="C28" s="66"/>
      <c r="D28" s="66"/>
    </row>
    <row r="29" ht="15" spans="1:4">
      <c r="A29" s="65" t="s">
        <v>978</v>
      </c>
      <c r="B29" s="65" t="s">
        <v>979</v>
      </c>
      <c r="C29" s="66"/>
      <c r="D29" s="66"/>
    </row>
    <row r="30" ht="15" spans="1:4">
      <c r="A30" s="65" t="s">
        <v>980</v>
      </c>
      <c r="B30" s="65" t="s">
        <v>981</v>
      </c>
      <c r="C30" s="66">
        <v>0</v>
      </c>
      <c r="D30" s="66"/>
    </row>
    <row r="31" ht="15" spans="1:4">
      <c r="A31" s="65" t="s">
        <v>982</v>
      </c>
      <c r="B31" s="65" t="s">
        <v>983</v>
      </c>
      <c r="C31" s="66"/>
      <c r="D31" s="66"/>
    </row>
    <row r="32" ht="15" spans="1:4">
      <c r="A32" s="65" t="s">
        <v>984</v>
      </c>
      <c r="B32" s="65" t="s">
        <v>985</v>
      </c>
      <c r="C32" s="66"/>
      <c r="D32" s="66"/>
    </row>
    <row r="33" ht="15" spans="1:4">
      <c r="A33" s="65" t="s">
        <v>986</v>
      </c>
      <c r="B33" s="65" t="s">
        <v>987</v>
      </c>
      <c r="C33" s="66"/>
      <c r="D33" s="66"/>
    </row>
    <row r="34" ht="15" spans="1:4">
      <c r="A34" s="65" t="s">
        <v>988</v>
      </c>
      <c r="B34" s="65" t="s">
        <v>989</v>
      </c>
      <c r="C34" s="66"/>
      <c r="D34" s="66"/>
    </row>
    <row r="35" ht="15" spans="1:4">
      <c r="A35" s="65" t="s">
        <v>990</v>
      </c>
      <c r="B35" s="65" t="s">
        <v>991</v>
      </c>
      <c r="C35" s="66"/>
      <c r="D35" s="66"/>
    </row>
    <row r="36" ht="15" spans="1:4">
      <c r="A36" s="65" t="s">
        <v>992</v>
      </c>
      <c r="B36" s="65" t="s">
        <v>993</v>
      </c>
      <c r="C36" s="66"/>
      <c r="D36" s="66"/>
    </row>
    <row r="37" ht="15" spans="1:4">
      <c r="A37" s="65" t="s">
        <v>994</v>
      </c>
      <c r="B37" s="65" t="s">
        <v>995</v>
      </c>
      <c r="C37" s="66"/>
      <c r="D37" s="66"/>
    </row>
    <row r="38" ht="15" spans="1:4">
      <c r="A38" s="65" t="s">
        <v>996</v>
      </c>
      <c r="B38" s="65" t="s">
        <v>997</v>
      </c>
      <c r="C38" s="66"/>
      <c r="D38" s="66"/>
    </row>
    <row r="39" ht="15" spans="1:4">
      <c r="A39" s="65" t="s">
        <v>998</v>
      </c>
      <c r="B39" s="65" t="s">
        <v>999</v>
      </c>
      <c r="C39" s="66"/>
      <c r="D39" s="66"/>
    </row>
    <row r="40" ht="15" spans="1:4">
      <c r="A40" s="65" t="s">
        <v>1000</v>
      </c>
      <c r="B40" s="65" t="s">
        <v>1001</v>
      </c>
      <c r="C40" s="66"/>
      <c r="D40" s="66"/>
    </row>
    <row r="41" ht="15" spans="1:4">
      <c r="A41" s="65" t="s">
        <v>1002</v>
      </c>
      <c r="B41" s="65" t="s">
        <v>1003</v>
      </c>
      <c r="C41" s="66"/>
      <c r="D41" s="66"/>
    </row>
    <row r="42" ht="15" spans="1:4">
      <c r="A42" s="65" t="s">
        <v>1004</v>
      </c>
      <c r="B42" s="65" t="s">
        <v>1005</v>
      </c>
      <c r="C42" s="66"/>
      <c r="D42" s="66"/>
    </row>
    <row r="43" ht="15" spans="1:4">
      <c r="A43" s="65" t="s">
        <v>1006</v>
      </c>
      <c r="B43" s="65" t="s">
        <v>1007</v>
      </c>
      <c r="C43" s="66"/>
      <c r="D43" s="66"/>
    </row>
    <row r="44" ht="15" spans="1:4">
      <c r="A44" s="65" t="s">
        <v>1008</v>
      </c>
      <c r="B44" s="65" t="s">
        <v>1009</v>
      </c>
      <c r="C44" s="66"/>
      <c r="D44" s="66"/>
    </row>
    <row r="45" ht="15" spans="1:4">
      <c r="A45" s="65" t="s">
        <v>1010</v>
      </c>
      <c r="B45" s="65" t="s">
        <v>1011</v>
      </c>
      <c r="C45" s="66"/>
      <c r="D45" s="66"/>
    </row>
    <row r="46" ht="15" spans="1:4">
      <c r="A46" s="65" t="s">
        <v>1012</v>
      </c>
      <c r="B46" s="65" t="s">
        <v>1013</v>
      </c>
      <c r="C46" s="66"/>
      <c r="D46" s="66"/>
    </row>
    <row r="47" ht="15" spans="1:4">
      <c r="A47" s="67"/>
      <c r="B47" s="68"/>
      <c r="C47" s="66"/>
      <c r="D47" s="66"/>
    </row>
    <row r="48" ht="15" spans="1:4">
      <c r="A48" s="65" t="s">
        <v>1014</v>
      </c>
      <c r="B48" s="65" t="s">
        <v>1015</v>
      </c>
      <c r="C48" s="66"/>
      <c r="D48" s="66"/>
    </row>
    <row r="49" ht="15" spans="1:4">
      <c r="A49" s="65" t="s">
        <v>1016</v>
      </c>
      <c r="B49" s="65" t="s">
        <v>1017</v>
      </c>
      <c r="C49" s="66">
        <v>1955</v>
      </c>
      <c r="D49" s="45">
        <v>258</v>
      </c>
    </row>
  </sheetData>
  <mergeCells count="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T46" sqref="T46"/>
    </sheetView>
  </sheetViews>
  <sheetFormatPr defaultColWidth="7.70833333333333" defaultRowHeight="13.5" customHeight="1"/>
  <cols>
    <col min="1" max="1" width="11.5" style="20" customWidth="1"/>
    <col min="2" max="2" width="35.875" style="20" customWidth="1"/>
    <col min="3" max="3" width="7.125" style="20" customWidth="1"/>
    <col min="4" max="4" width="10.875" style="20" customWidth="1"/>
    <col min="5" max="5" width="11.375" style="20" customWidth="1"/>
    <col min="6" max="6" width="8.875" style="20" customWidth="1"/>
    <col min="7" max="7" width="7.125" style="20" customWidth="1"/>
    <col min="8" max="8" width="10.875" style="20" customWidth="1"/>
    <col min="9" max="9" width="11.375" style="20" customWidth="1"/>
    <col min="10" max="10" width="11.5" style="20" customWidth="1"/>
    <col min="11" max="16384" width="7.70833333333333" style="20"/>
  </cols>
  <sheetData>
    <row r="1" customHeight="1" spans="1:10">
      <c r="A1" s="46" t="s">
        <v>1018</v>
      </c>
      <c r="B1" s="47"/>
      <c r="C1" s="47"/>
      <c r="D1" s="47"/>
      <c r="E1" s="47"/>
      <c r="F1" s="47"/>
      <c r="G1" s="47"/>
      <c r="H1" s="47"/>
      <c r="I1" s="47"/>
      <c r="J1" s="47"/>
    </row>
    <row r="2" ht="45" customHeight="1" spans="1:10">
      <c r="A2" s="48" t="s">
        <v>1019</v>
      </c>
      <c r="B2" s="48"/>
      <c r="C2" s="48"/>
      <c r="D2" s="48"/>
      <c r="E2" s="48"/>
      <c r="F2" s="48"/>
      <c r="G2" s="48"/>
      <c r="H2" s="48"/>
      <c r="I2" s="48"/>
      <c r="J2" s="48"/>
    </row>
    <row r="3" ht="21" customHeight="1" spans="1:10">
      <c r="A3" s="49"/>
      <c r="B3" s="50"/>
      <c r="C3" s="50"/>
      <c r="D3" s="50"/>
      <c r="E3" s="50"/>
      <c r="F3" s="50"/>
      <c r="G3" s="50"/>
      <c r="H3" s="50"/>
      <c r="I3" s="50"/>
      <c r="J3" s="57" t="s">
        <v>21</v>
      </c>
    </row>
    <row r="4" ht="15" spans="1:10">
      <c r="A4" s="51" t="s">
        <v>438</v>
      </c>
      <c r="B4" s="52" t="s">
        <v>536</v>
      </c>
      <c r="C4" s="52" t="s">
        <v>928</v>
      </c>
      <c r="D4" s="52"/>
      <c r="E4" s="52"/>
      <c r="F4" s="52"/>
      <c r="G4" s="52" t="s">
        <v>929</v>
      </c>
      <c r="H4" s="52"/>
      <c r="I4" s="52"/>
      <c r="J4" s="52"/>
    </row>
    <row r="5" ht="15" spans="1:10">
      <c r="A5" s="53"/>
      <c r="B5" s="52"/>
      <c r="C5" s="52" t="s">
        <v>538</v>
      </c>
      <c r="D5" s="52" t="s">
        <v>1020</v>
      </c>
      <c r="E5" s="52" t="s">
        <v>1021</v>
      </c>
      <c r="F5" s="52" t="s">
        <v>422</v>
      </c>
      <c r="G5" s="52" t="s">
        <v>538</v>
      </c>
      <c r="H5" s="52" t="s">
        <v>1020</v>
      </c>
      <c r="I5" s="52" t="s">
        <v>1021</v>
      </c>
      <c r="J5" s="52" t="s">
        <v>422</v>
      </c>
    </row>
    <row r="6" ht="15" spans="1:10">
      <c r="A6" s="54" t="s">
        <v>1022</v>
      </c>
      <c r="B6" s="54" t="s">
        <v>1023</v>
      </c>
      <c r="C6" s="45">
        <f t="shared" ref="C6:C27" si="0">SUM(D6:F6)</f>
        <v>0</v>
      </c>
      <c r="D6" s="45"/>
      <c r="E6" s="45"/>
      <c r="F6" s="45"/>
      <c r="G6" s="45">
        <f t="shared" ref="G6:G27" si="1">SUM(H6:J6)</f>
        <v>0</v>
      </c>
      <c r="H6" s="45"/>
      <c r="I6" s="45"/>
      <c r="J6" s="45"/>
    </row>
    <row r="7" ht="15" spans="1:10">
      <c r="A7" s="54" t="s">
        <v>1024</v>
      </c>
      <c r="B7" s="54" t="s">
        <v>1025</v>
      </c>
      <c r="C7" s="45">
        <f t="shared" si="0"/>
        <v>0</v>
      </c>
      <c r="D7" s="45"/>
      <c r="E7" s="45"/>
      <c r="F7" s="45"/>
      <c r="G7" s="45">
        <f t="shared" si="1"/>
        <v>0</v>
      </c>
      <c r="H7" s="45"/>
      <c r="I7" s="45"/>
      <c r="J7" s="45"/>
    </row>
    <row r="8" ht="15" spans="1:10">
      <c r="A8" s="54" t="s">
        <v>1026</v>
      </c>
      <c r="B8" s="54" t="s">
        <v>1027</v>
      </c>
      <c r="C8" s="45">
        <f t="shared" si="0"/>
        <v>0</v>
      </c>
      <c r="D8" s="45"/>
      <c r="E8" s="45"/>
      <c r="F8" s="45"/>
      <c r="G8" s="45">
        <f t="shared" si="1"/>
        <v>0</v>
      </c>
      <c r="H8" s="45"/>
      <c r="I8" s="45"/>
      <c r="J8" s="45"/>
    </row>
    <row r="9" ht="15" spans="1:10">
      <c r="A9" s="54" t="s">
        <v>1028</v>
      </c>
      <c r="B9" s="54" t="s">
        <v>1029</v>
      </c>
      <c r="C9" s="45">
        <f t="shared" si="0"/>
        <v>100</v>
      </c>
      <c r="D9" s="45"/>
      <c r="E9" s="45">
        <v>100</v>
      </c>
      <c r="F9" s="45"/>
      <c r="G9" s="45">
        <f t="shared" si="1"/>
        <v>0</v>
      </c>
      <c r="H9" s="45"/>
      <c r="I9" s="45"/>
      <c r="J9" s="45"/>
    </row>
    <row r="10" ht="15" spans="1:10">
      <c r="A10" s="54" t="s">
        <v>1030</v>
      </c>
      <c r="B10" s="54" t="s">
        <v>1031</v>
      </c>
      <c r="C10" s="45">
        <f t="shared" si="0"/>
        <v>0</v>
      </c>
      <c r="D10" s="45"/>
      <c r="E10" s="45"/>
      <c r="F10" s="45"/>
      <c r="G10" s="45">
        <f t="shared" si="1"/>
        <v>0</v>
      </c>
      <c r="H10" s="45"/>
      <c r="I10" s="45"/>
      <c r="J10" s="45"/>
    </row>
    <row r="11" ht="15" spans="1:10">
      <c r="A11" s="54" t="s">
        <v>1032</v>
      </c>
      <c r="B11" s="54" t="s">
        <v>1033</v>
      </c>
      <c r="C11" s="45">
        <f t="shared" si="0"/>
        <v>0</v>
      </c>
      <c r="D11" s="45"/>
      <c r="E11" s="45"/>
      <c r="F11" s="45"/>
      <c r="G11" s="45">
        <f t="shared" si="1"/>
        <v>0</v>
      </c>
      <c r="H11" s="45"/>
      <c r="I11" s="45"/>
      <c r="J11" s="45"/>
    </row>
    <row r="12" ht="15" spans="1:10">
      <c r="A12" s="54" t="s">
        <v>1034</v>
      </c>
      <c r="B12" s="54" t="s">
        <v>1035</v>
      </c>
      <c r="C12" s="45">
        <f t="shared" si="0"/>
        <v>256</v>
      </c>
      <c r="D12" s="45"/>
      <c r="E12" s="45">
        <v>256</v>
      </c>
      <c r="F12" s="45"/>
      <c r="G12" s="45">
        <f t="shared" si="1"/>
        <v>385</v>
      </c>
      <c r="H12" s="45"/>
      <c r="I12" s="45">
        <v>385</v>
      </c>
      <c r="J12" s="45"/>
    </row>
    <row r="13" ht="15" spans="1:10">
      <c r="A13" s="54" t="s">
        <v>1036</v>
      </c>
      <c r="B13" s="54" t="s">
        <v>1037</v>
      </c>
      <c r="C13" s="45">
        <f t="shared" si="0"/>
        <v>0</v>
      </c>
      <c r="D13" s="45"/>
      <c r="E13" s="45"/>
      <c r="F13" s="45"/>
      <c r="G13" s="45">
        <f t="shared" si="1"/>
        <v>0</v>
      </c>
      <c r="H13" s="45"/>
      <c r="I13" s="45"/>
      <c r="J13" s="45"/>
    </row>
    <row r="14" ht="15" spans="1:10">
      <c r="A14" s="54" t="s">
        <v>1038</v>
      </c>
      <c r="B14" s="54" t="s">
        <v>1039</v>
      </c>
      <c r="C14" s="45">
        <f t="shared" si="0"/>
        <v>0</v>
      </c>
      <c r="D14" s="45"/>
      <c r="E14" s="45"/>
      <c r="F14" s="45"/>
      <c r="G14" s="45">
        <f t="shared" si="1"/>
        <v>0</v>
      </c>
      <c r="H14" s="45"/>
      <c r="I14" s="45"/>
      <c r="J14" s="45"/>
    </row>
    <row r="15" ht="15" spans="1:10">
      <c r="A15" s="54" t="s">
        <v>1040</v>
      </c>
      <c r="B15" s="54" t="s">
        <v>1041</v>
      </c>
      <c r="C15" s="45">
        <f t="shared" si="0"/>
        <v>0</v>
      </c>
      <c r="D15" s="45"/>
      <c r="E15" s="45"/>
      <c r="F15" s="45"/>
      <c r="G15" s="45">
        <f t="shared" si="1"/>
        <v>0</v>
      </c>
      <c r="H15" s="45"/>
      <c r="I15" s="45"/>
      <c r="J15" s="45"/>
    </row>
    <row r="16" ht="15" spans="1:10">
      <c r="A16" s="54" t="s">
        <v>1042</v>
      </c>
      <c r="B16" s="54" t="s">
        <v>1043</v>
      </c>
      <c r="C16" s="45">
        <f t="shared" si="0"/>
        <v>0</v>
      </c>
      <c r="D16" s="45"/>
      <c r="E16" s="45"/>
      <c r="F16" s="45"/>
      <c r="G16" s="45">
        <f t="shared" si="1"/>
        <v>0</v>
      </c>
      <c r="H16" s="45"/>
      <c r="I16" s="45"/>
      <c r="J16" s="45"/>
    </row>
    <row r="17" ht="15" spans="1:10">
      <c r="A17" s="54" t="s">
        <v>1044</v>
      </c>
      <c r="B17" s="54" t="s">
        <v>1045</v>
      </c>
      <c r="C17" s="45">
        <f t="shared" si="0"/>
        <v>0</v>
      </c>
      <c r="D17" s="45"/>
      <c r="E17" s="45"/>
      <c r="F17" s="45"/>
      <c r="G17" s="45">
        <f t="shared" si="1"/>
        <v>0</v>
      </c>
      <c r="H17" s="45"/>
      <c r="I17" s="45"/>
      <c r="J17" s="45"/>
    </row>
    <row r="18" ht="15" spans="1:10">
      <c r="A18" s="54" t="s">
        <v>1046</v>
      </c>
      <c r="B18" s="54" t="s">
        <v>1047</v>
      </c>
      <c r="C18" s="45">
        <f t="shared" si="0"/>
        <v>0</v>
      </c>
      <c r="D18" s="45"/>
      <c r="E18" s="45"/>
      <c r="F18" s="45"/>
      <c r="G18" s="45">
        <f t="shared" si="1"/>
        <v>0</v>
      </c>
      <c r="H18" s="45"/>
      <c r="I18" s="45"/>
      <c r="J18" s="45"/>
    </row>
    <row r="19" ht="15" spans="1:10">
      <c r="A19" s="54" t="s">
        <v>1048</v>
      </c>
      <c r="B19" s="54" t="s">
        <v>1049</v>
      </c>
      <c r="C19" s="45">
        <f t="shared" si="0"/>
        <v>0</v>
      </c>
      <c r="D19" s="45"/>
      <c r="E19" s="45"/>
      <c r="F19" s="45"/>
      <c r="G19" s="45">
        <f t="shared" si="1"/>
        <v>0</v>
      </c>
      <c r="H19" s="45"/>
      <c r="I19" s="45"/>
      <c r="J19" s="45"/>
    </row>
    <row r="20" ht="15" spans="1:10">
      <c r="A20" s="54" t="s">
        <v>1050</v>
      </c>
      <c r="B20" s="54" t="s">
        <v>1051</v>
      </c>
      <c r="C20" s="45">
        <f t="shared" si="0"/>
        <v>0</v>
      </c>
      <c r="D20" s="45"/>
      <c r="E20" s="45"/>
      <c r="F20" s="45"/>
      <c r="G20" s="45">
        <f t="shared" si="1"/>
        <v>0</v>
      </c>
      <c r="H20" s="45"/>
      <c r="I20" s="45"/>
      <c r="J20" s="45"/>
    </row>
    <row r="21" ht="15" spans="1:10">
      <c r="A21" s="54" t="s">
        <v>1052</v>
      </c>
      <c r="B21" s="54" t="s">
        <v>1053</v>
      </c>
      <c r="C21" s="45">
        <f t="shared" si="0"/>
        <v>0</v>
      </c>
      <c r="D21" s="45"/>
      <c r="E21" s="45"/>
      <c r="F21" s="45"/>
      <c r="G21" s="45">
        <f t="shared" si="1"/>
        <v>0</v>
      </c>
      <c r="H21" s="45"/>
      <c r="I21" s="45"/>
      <c r="J21" s="45"/>
    </row>
    <row r="22" ht="15" spans="1:10">
      <c r="A22" s="54" t="s">
        <v>1054</v>
      </c>
      <c r="B22" s="54" t="s">
        <v>1055</v>
      </c>
      <c r="C22" s="45">
        <f t="shared" si="0"/>
        <v>0</v>
      </c>
      <c r="D22" s="45"/>
      <c r="E22" s="45"/>
      <c r="F22" s="45"/>
      <c r="G22" s="45">
        <f t="shared" si="1"/>
        <v>0</v>
      </c>
      <c r="H22" s="45"/>
      <c r="I22" s="45"/>
      <c r="J22" s="45"/>
    </row>
    <row r="23" ht="15" spans="1:10">
      <c r="A23" s="54" t="s">
        <v>1056</v>
      </c>
      <c r="B23" s="54" t="s">
        <v>1057</v>
      </c>
      <c r="C23" s="45">
        <f t="shared" si="0"/>
        <v>0</v>
      </c>
      <c r="D23" s="45"/>
      <c r="E23" s="45"/>
      <c r="F23" s="45"/>
      <c r="G23" s="45">
        <f t="shared" si="1"/>
        <v>0</v>
      </c>
      <c r="H23" s="45"/>
      <c r="I23" s="45"/>
      <c r="J23" s="45"/>
    </row>
    <row r="24" ht="15" spans="1:10">
      <c r="A24" s="54" t="s">
        <v>1058</v>
      </c>
      <c r="B24" s="54" t="s">
        <v>1059</v>
      </c>
      <c r="C24" s="45">
        <f t="shared" si="0"/>
        <v>0</v>
      </c>
      <c r="D24" s="45"/>
      <c r="E24" s="45"/>
      <c r="F24" s="45"/>
      <c r="G24" s="45">
        <f t="shared" si="1"/>
        <v>0</v>
      </c>
      <c r="H24" s="45"/>
      <c r="I24" s="45"/>
      <c r="J24" s="45"/>
    </row>
    <row r="25" ht="15" spans="1:10">
      <c r="A25" s="54" t="s">
        <v>1060</v>
      </c>
      <c r="B25" s="54" t="s">
        <v>1061</v>
      </c>
      <c r="C25" s="45">
        <f t="shared" si="0"/>
        <v>0</v>
      </c>
      <c r="D25" s="45"/>
      <c r="E25" s="45"/>
      <c r="F25" s="45"/>
      <c r="G25" s="45">
        <f t="shared" si="1"/>
        <v>0</v>
      </c>
      <c r="H25" s="45"/>
      <c r="I25" s="45"/>
      <c r="J25" s="45"/>
    </row>
    <row r="26" ht="15" spans="1:10">
      <c r="A26" s="54" t="s">
        <v>1062</v>
      </c>
      <c r="B26" s="54" t="s">
        <v>1063</v>
      </c>
      <c r="C26" s="45">
        <f t="shared" si="0"/>
        <v>0</v>
      </c>
      <c r="D26" s="45"/>
      <c r="E26" s="45"/>
      <c r="F26" s="45"/>
      <c r="G26" s="45">
        <f t="shared" si="1"/>
        <v>0</v>
      </c>
      <c r="H26" s="45"/>
      <c r="I26" s="45"/>
      <c r="J26" s="45"/>
    </row>
    <row r="27" ht="15" spans="1:10">
      <c r="A27" s="54" t="s">
        <v>1064</v>
      </c>
      <c r="B27" s="54" t="s">
        <v>1065</v>
      </c>
      <c r="C27" s="45">
        <f t="shared" si="0"/>
        <v>0</v>
      </c>
      <c r="D27" s="45"/>
      <c r="E27" s="45"/>
      <c r="F27" s="45"/>
      <c r="G27" s="45">
        <f t="shared" si="1"/>
        <v>41</v>
      </c>
      <c r="H27" s="45"/>
      <c r="I27" s="45">
        <v>41</v>
      </c>
      <c r="J27" s="45"/>
    </row>
    <row r="28" ht="15" spans="1:10">
      <c r="A28" s="55"/>
      <c r="B28" s="56"/>
      <c r="C28" s="45"/>
      <c r="D28" s="45"/>
      <c r="E28" s="45"/>
      <c r="F28" s="45"/>
      <c r="G28" s="45"/>
      <c r="H28" s="45"/>
      <c r="I28" s="45"/>
      <c r="J28" s="45"/>
    </row>
    <row r="29" ht="15" spans="1:10">
      <c r="A29" s="54" t="s">
        <v>1066</v>
      </c>
      <c r="B29" s="54" t="s">
        <v>1067</v>
      </c>
      <c r="C29" s="45"/>
      <c r="D29" s="45"/>
      <c r="E29" s="45"/>
      <c r="F29" s="45"/>
      <c r="G29" s="45"/>
      <c r="H29" s="45"/>
      <c r="I29" s="45"/>
      <c r="J29" s="45"/>
    </row>
    <row r="30" ht="15" spans="1:10">
      <c r="A30" s="54" t="s">
        <v>1068</v>
      </c>
      <c r="B30" s="54" t="s">
        <v>1069</v>
      </c>
      <c r="C30" s="45">
        <v>1461</v>
      </c>
      <c r="D30" s="45"/>
      <c r="E30" s="45">
        <v>1461</v>
      </c>
      <c r="F30" s="45"/>
      <c r="G30" s="45"/>
      <c r="H30" s="45"/>
      <c r="I30" s="45"/>
      <c r="J30" s="45"/>
    </row>
    <row r="31" ht="15" spans="1:10">
      <c r="A31" s="54" t="s">
        <v>1070</v>
      </c>
      <c r="B31" s="54" t="s">
        <v>1071</v>
      </c>
      <c r="C31" s="45">
        <v>258</v>
      </c>
      <c r="D31" s="45"/>
      <c r="E31" s="45">
        <v>258</v>
      </c>
      <c r="F31" s="45"/>
      <c r="G31" s="45"/>
      <c r="H31" s="45"/>
      <c r="I31" s="45"/>
      <c r="J31" s="45"/>
    </row>
  </sheetData>
  <mergeCells count="5">
    <mergeCell ref="A2:J2"/>
    <mergeCell ref="C4:F4"/>
    <mergeCell ref="G4:J4"/>
    <mergeCell ref="A4:A5"/>
    <mergeCell ref="B4:B5"/>
  </mergeCells>
  <pageMargins left="0.75" right="0.75" top="1" bottom="1" header="0.5" footer="0.5"/>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workbookViewId="0">
      <selection activeCell="G38" sqref="G38"/>
    </sheetView>
  </sheetViews>
  <sheetFormatPr defaultColWidth="7.70833333333333" defaultRowHeight="13.5" customHeight="1"/>
  <cols>
    <col min="1" max="1" width="8.375" style="20" customWidth="1"/>
    <col min="2" max="2" width="29.625" style="20" customWidth="1"/>
    <col min="3" max="4" width="7.125" style="20" customWidth="1"/>
    <col min="5" max="5" width="10" style="20" customWidth="1"/>
    <col min="6" max="6" width="8.125" style="20" customWidth="1"/>
    <col min="7" max="7" width="35.875" style="20" customWidth="1"/>
    <col min="8" max="8" width="7.125" style="20" customWidth="1"/>
    <col min="9" max="10" width="10" style="20" customWidth="1"/>
    <col min="11" max="11" width="8.125" style="20" customWidth="1"/>
    <col min="12" max="12" width="7.125" style="20" customWidth="1"/>
    <col min="13" max="14" width="10" style="20" customWidth="1"/>
    <col min="15" max="15" width="8.125" style="20" customWidth="1"/>
    <col min="16" max="16" width="10" style="20" customWidth="1"/>
    <col min="17" max="16384" width="7.70833333333333" style="20"/>
  </cols>
  <sheetData>
    <row r="1" ht="14.25" customHeight="1" spans="1:16">
      <c r="A1" s="14" t="s">
        <v>1072</v>
      </c>
      <c r="B1" s="21"/>
      <c r="C1" s="22"/>
      <c r="D1" s="22"/>
      <c r="E1" s="22"/>
      <c r="F1" s="22"/>
      <c r="G1" s="22"/>
      <c r="H1" s="22"/>
      <c r="I1" s="22"/>
      <c r="J1" s="22"/>
      <c r="K1" s="22"/>
      <c r="L1" s="22"/>
      <c r="M1" s="22"/>
      <c r="N1" s="22"/>
      <c r="O1" s="22"/>
      <c r="P1" s="22"/>
    </row>
    <row r="2" ht="30" customHeight="1" spans="1:16">
      <c r="A2" s="23" t="s">
        <v>1073</v>
      </c>
      <c r="B2" s="23"/>
      <c r="C2" s="23"/>
      <c r="D2" s="23"/>
      <c r="E2" s="23"/>
      <c r="F2" s="23"/>
      <c r="G2" s="23"/>
      <c r="H2" s="23"/>
      <c r="I2" s="23"/>
      <c r="J2" s="23"/>
      <c r="K2" s="23"/>
      <c r="L2" s="23"/>
      <c r="M2" s="23"/>
      <c r="N2" s="23"/>
      <c r="O2" s="23"/>
      <c r="P2" s="23"/>
    </row>
    <row r="3" ht="21" customHeight="1" spans="1:16">
      <c r="A3" s="24"/>
      <c r="B3" s="25"/>
      <c r="C3" s="26"/>
      <c r="D3" s="26"/>
      <c r="E3" s="26"/>
      <c r="F3" s="26"/>
      <c r="G3" s="26"/>
      <c r="H3" s="26"/>
      <c r="I3" s="26"/>
      <c r="J3" s="26"/>
      <c r="K3" s="26"/>
      <c r="L3" s="26"/>
      <c r="M3" s="26"/>
      <c r="N3" s="26"/>
      <c r="O3" s="42" t="s">
        <v>21</v>
      </c>
      <c r="P3" s="42"/>
    </row>
    <row r="4" ht="15" spans="1:16">
      <c r="A4" s="27" t="s">
        <v>436</v>
      </c>
      <c r="B4" s="28"/>
      <c r="C4" s="28"/>
      <c r="D4" s="28"/>
      <c r="E4" s="29"/>
      <c r="F4" s="30" t="s">
        <v>437</v>
      </c>
      <c r="G4" s="30"/>
      <c r="H4" s="30"/>
      <c r="I4" s="30"/>
      <c r="J4" s="30"/>
      <c r="K4" s="30"/>
      <c r="L4" s="30"/>
      <c r="M4" s="30"/>
      <c r="N4" s="30"/>
      <c r="O4" s="30"/>
      <c r="P4" s="30"/>
    </row>
    <row r="5" ht="15" spans="1:16">
      <c r="A5" s="31" t="s">
        <v>438</v>
      </c>
      <c r="B5" s="32" t="s">
        <v>22</v>
      </c>
      <c r="C5" s="31" t="s">
        <v>1074</v>
      </c>
      <c r="D5" s="31" t="s">
        <v>1075</v>
      </c>
      <c r="E5" s="31" t="s">
        <v>1076</v>
      </c>
      <c r="F5" s="31" t="s">
        <v>438</v>
      </c>
      <c r="G5" s="32" t="s">
        <v>22</v>
      </c>
      <c r="H5" s="33" t="s">
        <v>1077</v>
      </c>
      <c r="I5" s="43"/>
      <c r="J5" s="43"/>
      <c r="K5" s="44"/>
      <c r="L5" s="27" t="s">
        <v>1078</v>
      </c>
      <c r="M5" s="28"/>
      <c r="N5" s="28"/>
      <c r="O5" s="29"/>
      <c r="P5" s="31" t="s">
        <v>1076</v>
      </c>
    </row>
    <row r="6" ht="15" spans="1:16">
      <c r="A6" s="34"/>
      <c r="B6" s="35"/>
      <c r="C6" s="34"/>
      <c r="D6" s="34"/>
      <c r="E6" s="34"/>
      <c r="F6" s="34"/>
      <c r="G6" s="35"/>
      <c r="H6" s="36" t="s">
        <v>538</v>
      </c>
      <c r="I6" s="36" t="s">
        <v>1020</v>
      </c>
      <c r="J6" s="36" t="s">
        <v>1021</v>
      </c>
      <c r="K6" s="36" t="s">
        <v>422</v>
      </c>
      <c r="L6" s="36" t="s">
        <v>538</v>
      </c>
      <c r="M6" s="36" t="s">
        <v>1020</v>
      </c>
      <c r="N6" s="36" t="s">
        <v>1021</v>
      </c>
      <c r="O6" s="36" t="s">
        <v>422</v>
      </c>
      <c r="P6" s="34"/>
    </row>
    <row r="7" ht="15" spans="1:16">
      <c r="A7" s="37" t="s">
        <v>1079</v>
      </c>
      <c r="B7" s="37" t="s">
        <v>1080</v>
      </c>
      <c r="C7" s="38"/>
      <c r="D7" s="38"/>
      <c r="E7" s="39">
        <f t="shared" ref="E7:E11" si="0">IFERROR($D7/C7,)</f>
        <v>0</v>
      </c>
      <c r="F7" s="37" t="s">
        <v>1081</v>
      </c>
      <c r="G7" s="37" t="s">
        <v>1082</v>
      </c>
      <c r="H7" s="38">
        <f t="shared" ref="H7:H11" si="1">SUM(I7:K7)</f>
        <v>0</v>
      </c>
      <c r="I7" s="38"/>
      <c r="J7" s="38"/>
      <c r="K7" s="38"/>
      <c r="L7" s="38">
        <f t="shared" ref="L7:L11" si="2">SUM(M7:O7)</f>
        <v>0</v>
      </c>
      <c r="M7" s="38"/>
      <c r="N7" s="38"/>
      <c r="O7" s="38"/>
      <c r="P7" s="39">
        <f t="shared" ref="P7:P23" si="3">IFERROR($L7/H7,)</f>
        <v>0</v>
      </c>
    </row>
    <row r="8" ht="15" spans="1:16">
      <c r="A8" s="37" t="s">
        <v>1083</v>
      </c>
      <c r="B8" s="37" t="s">
        <v>1084</v>
      </c>
      <c r="C8" s="38"/>
      <c r="D8" s="38"/>
      <c r="E8" s="39">
        <f t="shared" si="0"/>
        <v>0</v>
      </c>
      <c r="F8" s="37" t="s">
        <v>1085</v>
      </c>
      <c r="G8" s="37" t="s">
        <v>1086</v>
      </c>
      <c r="H8" s="38">
        <f t="shared" si="1"/>
        <v>356</v>
      </c>
      <c r="I8" s="38"/>
      <c r="J8" s="38">
        <v>356</v>
      </c>
      <c r="K8" s="38"/>
      <c r="L8" s="38">
        <f t="shared" si="2"/>
        <v>385</v>
      </c>
      <c r="M8" s="38"/>
      <c r="N8" s="38">
        <v>385</v>
      </c>
      <c r="O8" s="38"/>
      <c r="P8" s="39">
        <f t="shared" si="3"/>
        <v>1.0814606741573</v>
      </c>
    </row>
    <row r="9" ht="15" spans="1:16">
      <c r="A9" s="37" t="s">
        <v>1087</v>
      </c>
      <c r="B9" s="37" t="s">
        <v>1088</v>
      </c>
      <c r="C9" s="38"/>
      <c r="D9" s="38"/>
      <c r="E9" s="39">
        <f t="shared" si="0"/>
        <v>0</v>
      </c>
      <c r="F9" s="37" t="s">
        <v>1089</v>
      </c>
      <c r="G9" s="37" t="s">
        <v>1090</v>
      </c>
      <c r="H9" s="38">
        <f t="shared" si="1"/>
        <v>0</v>
      </c>
      <c r="I9" s="38"/>
      <c r="J9" s="38"/>
      <c r="K9" s="38"/>
      <c r="L9" s="38">
        <f t="shared" si="2"/>
        <v>0</v>
      </c>
      <c r="M9" s="38"/>
      <c r="N9" s="38"/>
      <c r="O9" s="38"/>
      <c r="P9" s="39">
        <f t="shared" si="3"/>
        <v>0</v>
      </c>
    </row>
    <row r="10" ht="15" spans="1:16">
      <c r="A10" s="37" t="s">
        <v>1091</v>
      </c>
      <c r="B10" s="37" t="s">
        <v>1092</v>
      </c>
      <c r="C10" s="38"/>
      <c r="D10" s="38"/>
      <c r="E10" s="39">
        <f t="shared" si="0"/>
        <v>0</v>
      </c>
      <c r="F10" s="37" t="s">
        <v>1093</v>
      </c>
      <c r="G10" s="37" t="s">
        <v>1094</v>
      </c>
      <c r="H10" s="38">
        <f t="shared" si="1"/>
        <v>0</v>
      </c>
      <c r="I10" s="38"/>
      <c r="J10" s="38"/>
      <c r="K10" s="38"/>
      <c r="L10" s="38">
        <f t="shared" si="2"/>
        <v>0</v>
      </c>
      <c r="M10" s="38"/>
      <c r="N10" s="38"/>
      <c r="O10" s="38"/>
      <c r="P10" s="39">
        <f t="shared" si="3"/>
        <v>0</v>
      </c>
    </row>
    <row r="11" ht="15" spans="1:16">
      <c r="A11" s="37" t="s">
        <v>1012</v>
      </c>
      <c r="B11" s="37" t="s">
        <v>1095</v>
      </c>
      <c r="C11" s="38"/>
      <c r="D11" s="38"/>
      <c r="E11" s="39">
        <f t="shared" si="0"/>
        <v>0</v>
      </c>
      <c r="F11" s="37" t="s">
        <v>1096</v>
      </c>
      <c r="G11" s="37" t="s">
        <v>1097</v>
      </c>
      <c r="H11" s="38">
        <f t="shared" si="1"/>
        <v>0</v>
      </c>
      <c r="I11" s="38"/>
      <c r="J11" s="38"/>
      <c r="K11" s="38"/>
      <c r="L11" s="38">
        <f t="shared" si="2"/>
        <v>41</v>
      </c>
      <c r="M11" s="38"/>
      <c r="N11" s="38">
        <v>41</v>
      </c>
      <c r="O11" s="38"/>
      <c r="P11" s="39">
        <f t="shared" si="3"/>
        <v>0</v>
      </c>
    </row>
    <row r="12" ht="15" spans="1:16">
      <c r="A12" s="37"/>
      <c r="B12" s="37"/>
      <c r="C12" s="38"/>
      <c r="D12" s="38"/>
      <c r="E12" s="39"/>
      <c r="F12" s="37"/>
      <c r="G12" s="37"/>
      <c r="H12" s="38"/>
      <c r="I12" s="38"/>
      <c r="J12" s="38"/>
      <c r="K12" s="38"/>
      <c r="L12" s="38"/>
      <c r="M12" s="38"/>
      <c r="N12" s="38"/>
      <c r="O12" s="38"/>
      <c r="P12" s="39">
        <f t="shared" si="3"/>
        <v>0</v>
      </c>
    </row>
    <row r="13" ht="15" spans="1:16">
      <c r="A13" s="37"/>
      <c r="B13" s="40" t="s">
        <v>1098</v>
      </c>
      <c r="C13" s="38">
        <f>SUM(C7:C11)</f>
        <v>0</v>
      </c>
      <c r="D13" s="38">
        <f>SUM(D7:D11)</f>
        <v>0</v>
      </c>
      <c r="E13" s="39">
        <f t="shared" ref="E13:E20" si="4">IFERROR($D13/C13,)</f>
        <v>0</v>
      </c>
      <c r="F13" s="37"/>
      <c r="G13" s="40" t="s">
        <v>1099</v>
      </c>
      <c r="H13" s="38">
        <f>SUM(I13:K13)</f>
        <v>356</v>
      </c>
      <c r="I13" s="38">
        <f t="shared" ref="I13:K13" si="5">SUM(I7:I11)</f>
        <v>0</v>
      </c>
      <c r="J13" s="38">
        <f t="shared" si="5"/>
        <v>356</v>
      </c>
      <c r="K13" s="38">
        <f t="shared" si="5"/>
        <v>0</v>
      </c>
      <c r="L13" s="38">
        <f>SUM(M13:O13)</f>
        <v>426</v>
      </c>
      <c r="M13" s="38">
        <f t="shared" ref="M13:O13" si="6">SUM(M7:M11)</f>
        <v>0</v>
      </c>
      <c r="N13" s="38">
        <f t="shared" si="6"/>
        <v>426</v>
      </c>
      <c r="O13" s="38">
        <f t="shared" si="6"/>
        <v>0</v>
      </c>
      <c r="P13" s="39">
        <f t="shared" si="3"/>
        <v>1.19662921348315</v>
      </c>
    </row>
    <row r="14" ht="15" spans="1:16">
      <c r="A14" s="37" t="s">
        <v>444</v>
      </c>
      <c r="B14" s="37" t="s">
        <v>445</v>
      </c>
      <c r="C14" s="38">
        <f>C15+C17+C19</f>
        <v>2075</v>
      </c>
      <c r="D14" s="38">
        <f>D15+D17+D19</f>
        <v>426</v>
      </c>
      <c r="E14" s="39">
        <f t="shared" si="4"/>
        <v>0.205301204819277</v>
      </c>
      <c r="F14" s="37" t="s">
        <v>446</v>
      </c>
      <c r="G14" s="37" t="s">
        <v>447</v>
      </c>
      <c r="H14" s="38">
        <f t="shared" ref="H14:O14" si="7">H15+H17+H19+H21</f>
        <v>1719</v>
      </c>
      <c r="I14" s="45">
        <f t="shared" si="7"/>
        <v>0</v>
      </c>
      <c r="J14" s="45">
        <f t="shared" si="7"/>
        <v>1719</v>
      </c>
      <c r="K14" s="45">
        <f t="shared" si="7"/>
        <v>0</v>
      </c>
      <c r="L14" s="38">
        <f t="shared" si="7"/>
        <v>0</v>
      </c>
      <c r="M14" s="45">
        <f t="shared" si="7"/>
        <v>0</v>
      </c>
      <c r="N14" s="45">
        <f t="shared" si="7"/>
        <v>0</v>
      </c>
      <c r="O14" s="45">
        <f t="shared" si="7"/>
        <v>0</v>
      </c>
      <c r="P14" s="39">
        <f t="shared" si="3"/>
        <v>0</v>
      </c>
    </row>
    <row r="15" ht="15" spans="1:16">
      <c r="A15" s="37" t="s">
        <v>1100</v>
      </c>
      <c r="B15" s="37" t="s">
        <v>1101</v>
      </c>
      <c r="C15" s="38">
        <f t="shared" ref="C15:O15" si="8">C16</f>
        <v>120</v>
      </c>
      <c r="D15" s="38">
        <f t="shared" si="8"/>
        <v>168</v>
      </c>
      <c r="E15" s="39">
        <f t="shared" si="4"/>
        <v>1.4</v>
      </c>
      <c r="F15" s="37" t="s">
        <v>1102</v>
      </c>
      <c r="G15" s="37" t="s">
        <v>1103</v>
      </c>
      <c r="H15" s="38">
        <f t="shared" si="8"/>
        <v>0</v>
      </c>
      <c r="I15" s="45">
        <f t="shared" si="8"/>
        <v>0</v>
      </c>
      <c r="J15" s="45">
        <f t="shared" si="8"/>
        <v>0</v>
      </c>
      <c r="K15" s="45">
        <f t="shared" si="8"/>
        <v>0</v>
      </c>
      <c r="L15" s="38">
        <f t="shared" si="8"/>
        <v>0</v>
      </c>
      <c r="M15" s="45">
        <f t="shared" si="8"/>
        <v>0</v>
      </c>
      <c r="N15" s="45">
        <f t="shared" si="8"/>
        <v>0</v>
      </c>
      <c r="O15" s="45">
        <f t="shared" si="8"/>
        <v>0</v>
      </c>
      <c r="P15" s="39">
        <f t="shared" si="3"/>
        <v>0</v>
      </c>
    </row>
    <row r="16" ht="15" spans="1:16">
      <c r="A16" s="37" t="s">
        <v>1104</v>
      </c>
      <c r="B16" s="37" t="s">
        <v>1101</v>
      </c>
      <c r="C16" s="38">
        <v>120</v>
      </c>
      <c r="D16" s="38">
        <v>168</v>
      </c>
      <c r="E16" s="39">
        <f t="shared" si="4"/>
        <v>1.4</v>
      </c>
      <c r="F16" s="37" t="s">
        <v>1066</v>
      </c>
      <c r="G16" s="37" t="s">
        <v>1067</v>
      </c>
      <c r="H16" s="38"/>
      <c r="I16" s="45"/>
      <c r="J16" s="45"/>
      <c r="K16" s="45"/>
      <c r="L16" s="38"/>
      <c r="M16" s="45"/>
      <c r="N16" s="45"/>
      <c r="O16" s="45"/>
      <c r="P16" s="39">
        <f t="shared" si="3"/>
        <v>0</v>
      </c>
    </row>
    <row r="17" ht="15" spans="1:16">
      <c r="A17" s="37" t="s">
        <v>1105</v>
      </c>
      <c r="B17" s="37" t="s">
        <v>516</v>
      </c>
      <c r="C17" s="38">
        <f t="shared" ref="C17:O17" si="9">C18</f>
        <v>0</v>
      </c>
      <c r="D17" s="38">
        <f t="shared" si="9"/>
        <v>0</v>
      </c>
      <c r="E17" s="39">
        <f t="shared" si="4"/>
        <v>0</v>
      </c>
      <c r="F17" s="37" t="s">
        <v>449</v>
      </c>
      <c r="G17" s="37" t="s">
        <v>450</v>
      </c>
      <c r="H17" s="38">
        <f t="shared" si="9"/>
        <v>0</v>
      </c>
      <c r="I17" s="45">
        <f t="shared" si="9"/>
        <v>0</v>
      </c>
      <c r="J17" s="45">
        <f t="shared" si="9"/>
        <v>0</v>
      </c>
      <c r="K17" s="45">
        <f t="shared" si="9"/>
        <v>0</v>
      </c>
      <c r="L17" s="38">
        <f t="shared" si="9"/>
        <v>0</v>
      </c>
      <c r="M17" s="45">
        <f t="shared" si="9"/>
        <v>0</v>
      </c>
      <c r="N17" s="45">
        <f t="shared" si="9"/>
        <v>0</v>
      </c>
      <c r="O17" s="45">
        <f t="shared" si="9"/>
        <v>0</v>
      </c>
      <c r="P17" s="39">
        <f t="shared" si="3"/>
        <v>0</v>
      </c>
    </row>
    <row r="18" ht="15" spans="1:16">
      <c r="A18" s="37" t="s">
        <v>1014</v>
      </c>
      <c r="B18" s="37" t="s">
        <v>1015</v>
      </c>
      <c r="C18" s="38"/>
      <c r="D18" s="38"/>
      <c r="E18" s="39">
        <f t="shared" si="4"/>
        <v>0</v>
      </c>
      <c r="F18" s="37" t="s">
        <v>1106</v>
      </c>
      <c r="G18" s="37" t="s">
        <v>1107</v>
      </c>
      <c r="H18" s="38"/>
      <c r="I18" s="45"/>
      <c r="J18" s="45"/>
      <c r="K18" s="45"/>
      <c r="L18" s="38"/>
      <c r="M18" s="45"/>
      <c r="N18" s="45"/>
      <c r="O18" s="45"/>
      <c r="P18" s="39">
        <f t="shared" si="3"/>
        <v>0</v>
      </c>
    </row>
    <row r="19" ht="15" spans="1:16">
      <c r="A19" s="37" t="s">
        <v>463</v>
      </c>
      <c r="B19" s="37" t="s">
        <v>464</v>
      </c>
      <c r="C19" s="38">
        <f t="shared" ref="C19:O19" si="10">C20</f>
        <v>1955</v>
      </c>
      <c r="D19" s="38">
        <f t="shared" si="10"/>
        <v>258</v>
      </c>
      <c r="E19" s="39">
        <f t="shared" si="4"/>
        <v>0.131969309462916</v>
      </c>
      <c r="F19" s="37" t="s">
        <v>461</v>
      </c>
      <c r="G19" s="37" t="s">
        <v>462</v>
      </c>
      <c r="H19" s="38">
        <f t="shared" si="10"/>
        <v>1461</v>
      </c>
      <c r="I19" s="45">
        <f t="shared" si="10"/>
        <v>0</v>
      </c>
      <c r="J19" s="45">
        <f t="shared" si="10"/>
        <v>1461</v>
      </c>
      <c r="K19" s="45">
        <f t="shared" si="10"/>
        <v>0</v>
      </c>
      <c r="L19" s="38">
        <f t="shared" si="10"/>
        <v>0</v>
      </c>
      <c r="M19" s="45">
        <f t="shared" si="10"/>
        <v>0</v>
      </c>
      <c r="N19" s="45">
        <f t="shared" si="10"/>
        <v>0</v>
      </c>
      <c r="O19" s="45">
        <f t="shared" si="10"/>
        <v>0</v>
      </c>
      <c r="P19" s="39">
        <f t="shared" si="3"/>
        <v>0</v>
      </c>
    </row>
    <row r="20" ht="15" spans="1:16">
      <c r="A20" s="37" t="s">
        <v>1016</v>
      </c>
      <c r="B20" s="37" t="s">
        <v>1017</v>
      </c>
      <c r="C20" s="38">
        <v>1955</v>
      </c>
      <c r="D20" s="38">
        <v>258</v>
      </c>
      <c r="E20" s="39">
        <f t="shared" si="4"/>
        <v>0.131969309462916</v>
      </c>
      <c r="F20" s="37" t="s">
        <v>1068</v>
      </c>
      <c r="G20" s="37" t="s">
        <v>1069</v>
      </c>
      <c r="H20" s="38">
        <v>1461</v>
      </c>
      <c r="I20" s="45"/>
      <c r="J20" s="45">
        <v>1461</v>
      </c>
      <c r="K20" s="45"/>
      <c r="L20" s="38"/>
      <c r="M20" s="45"/>
      <c r="N20" s="45"/>
      <c r="O20" s="45"/>
      <c r="P20" s="39">
        <f t="shared" si="3"/>
        <v>0</v>
      </c>
    </row>
    <row r="21" ht="15" spans="1:16">
      <c r="A21" s="37"/>
      <c r="B21" s="37"/>
      <c r="C21" s="38"/>
      <c r="D21" s="38"/>
      <c r="E21" s="39"/>
      <c r="F21" s="37" t="s">
        <v>467</v>
      </c>
      <c r="G21" s="37" t="s">
        <v>468</v>
      </c>
      <c r="H21" s="38">
        <f t="shared" ref="H21:O21" si="11">H22</f>
        <v>258</v>
      </c>
      <c r="I21" s="45">
        <f t="shared" si="11"/>
        <v>0</v>
      </c>
      <c r="J21" s="45">
        <f t="shared" si="11"/>
        <v>258</v>
      </c>
      <c r="K21" s="45">
        <f t="shared" si="11"/>
        <v>0</v>
      </c>
      <c r="L21" s="38">
        <f t="shared" si="11"/>
        <v>0</v>
      </c>
      <c r="M21" s="45">
        <f t="shared" si="11"/>
        <v>0</v>
      </c>
      <c r="N21" s="45">
        <f t="shared" si="11"/>
        <v>0</v>
      </c>
      <c r="O21" s="45">
        <f t="shared" si="11"/>
        <v>0</v>
      </c>
      <c r="P21" s="39">
        <f t="shared" si="3"/>
        <v>0</v>
      </c>
    </row>
    <row r="22" ht="15" spans="1:16">
      <c r="A22" s="37"/>
      <c r="B22" s="37"/>
      <c r="C22" s="38"/>
      <c r="D22" s="38"/>
      <c r="E22" s="39"/>
      <c r="F22" s="37" t="s">
        <v>1070</v>
      </c>
      <c r="G22" s="37" t="s">
        <v>1071</v>
      </c>
      <c r="H22" s="38">
        <v>258</v>
      </c>
      <c r="I22" s="45"/>
      <c r="J22" s="45">
        <v>258</v>
      </c>
      <c r="K22" s="45"/>
      <c r="L22" s="38"/>
      <c r="M22" s="45"/>
      <c r="N22" s="45"/>
      <c r="O22" s="45"/>
      <c r="P22" s="39">
        <f t="shared" si="3"/>
        <v>0</v>
      </c>
    </row>
    <row r="23" ht="15" spans="1:16">
      <c r="A23" s="37"/>
      <c r="B23" s="41" t="s">
        <v>1108</v>
      </c>
      <c r="C23" s="38">
        <f>SUM(C13,C14)</f>
        <v>2075</v>
      </c>
      <c r="D23" s="38">
        <f>SUM(D13,D14)</f>
        <v>426</v>
      </c>
      <c r="E23" s="39">
        <f>IFERROR($D23/C23,)</f>
        <v>0.205301204819277</v>
      </c>
      <c r="F23" s="37"/>
      <c r="G23" s="41" t="s">
        <v>1109</v>
      </c>
      <c r="H23" s="38">
        <f t="shared" ref="H23:O23" si="12">SUM(H13:H14)</f>
        <v>2075</v>
      </c>
      <c r="I23" s="45">
        <f t="shared" si="12"/>
        <v>0</v>
      </c>
      <c r="J23" s="45">
        <f t="shared" si="12"/>
        <v>2075</v>
      </c>
      <c r="K23" s="45">
        <f t="shared" si="12"/>
        <v>0</v>
      </c>
      <c r="L23" s="38">
        <f t="shared" si="12"/>
        <v>426</v>
      </c>
      <c r="M23" s="45">
        <f t="shared" si="12"/>
        <v>0</v>
      </c>
      <c r="N23" s="45">
        <f t="shared" si="12"/>
        <v>426</v>
      </c>
      <c r="O23" s="45">
        <f t="shared" si="12"/>
        <v>0</v>
      </c>
      <c r="P23" s="39">
        <f t="shared" si="3"/>
        <v>0.205301204819277</v>
      </c>
    </row>
  </sheetData>
  <mergeCells count="14">
    <mergeCell ref="A2:P2"/>
    <mergeCell ref="O3:P3"/>
    <mergeCell ref="A4:E4"/>
    <mergeCell ref="F4:P4"/>
    <mergeCell ref="H5:K5"/>
    <mergeCell ref="L5:O5"/>
    <mergeCell ref="A5:A6"/>
    <mergeCell ref="B5:B6"/>
    <mergeCell ref="C5:C6"/>
    <mergeCell ref="D5:D6"/>
    <mergeCell ref="E5:E6"/>
    <mergeCell ref="F5:F6"/>
    <mergeCell ref="G5:G6"/>
    <mergeCell ref="P5:P6"/>
  </mergeCell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R43" sqref="R43"/>
    </sheetView>
  </sheetViews>
  <sheetFormatPr defaultColWidth="9" defaultRowHeight="20.15" customHeight="1"/>
  <cols>
    <col min="1" max="1" width="37.3666666666667" style="3" customWidth="1"/>
    <col min="2" max="2" width="18.9083333333333" style="3" customWidth="1"/>
    <col min="3" max="3" width="19.0916666666667" style="3" customWidth="1"/>
    <col min="4" max="4" width="28.725" style="3" customWidth="1"/>
    <col min="5" max="5" width="19.0916666666667" style="3" customWidth="1"/>
    <col min="6" max="16384" width="9" style="3"/>
  </cols>
  <sheetData>
    <row r="1" s="1" customFormat="1" ht="14.25" customHeight="1" spans="1:16">
      <c r="A1" s="14" t="s">
        <v>1110</v>
      </c>
      <c r="B1" s="6"/>
      <c r="C1" s="7"/>
      <c r="D1" s="7"/>
      <c r="E1" s="7"/>
      <c r="F1" s="7"/>
      <c r="G1" s="7"/>
      <c r="H1" s="7"/>
      <c r="I1" s="7"/>
      <c r="J1" s="7"/>
      <c r="K1" s="7"/>
      <c r="L1" s="7"/>
      <c r="M1" s="7"/>
      <c r="N1" s="7"/>
      <c r="O1" s="7"/>
      <c r="P1" s="7"/>
    </row>
    <row r="2" ht="39.75" customHeight="1" spans="1:5">
      <c r="A2" s="15" t="s">
        <v>1111</v>
      </c>
      <c r="B2" s="15"/>
      <c r="C2" s="15"/>
      <c r="D2" s="15"/>
      <c r="E2" s="15"/>
    </row>
    <row r="3" customHeight="1" spans="1:5">
      <c r="A3" s="16"/>
      <c r="B3" s="16"/>
      <c r="C3" s="16"/>
      <c r="D3" s="16"/>
      <c r="E3" s="16" t="s">
        <v>21</v>
      </c>
    </row>
    <row r="4" s="3" customFormat="1" customHeight="1" spans="1:5">
      <c r="A4" s="17" t="s">
        <v>1112</v>
      </c>
      <c r="B4" s="17" t="s">
        <v>673</v>
      </c>
      <c r="C4" s="17" t="s">
        <v>25</v>
      </c>
      <c r="D4" s="17" t="s">
        <v>1113</v>
      </c>
      <c r="E4" s="17"/>
    </row>
    <row r="5" s="3" customFormat="1" customHeight="1" spans="1:5">
      <c r="A5" s="18"/>
      <c r="B5" s="17"/>
      <c r="C5" s="17"/>
      <c r="D5" s="17" t="s">
        <v>1114</v>
      </c>
      <c r="E5" s="17" t="s">
        <v>1115</v>
      </c>
    </row>
    <row r="6" s="4" customFormat="1" ht="20.1" customHeight="1" spans="1:5">
      <c r="A6" s="18" t="s">
        <v>1116</v>
      </c>
      <c r="B6" s="13">
        <v>76074</v>
      </c>
      <c r="C6" s="13">
        <v>80923</v>
      </c>
      <c r="D6" s="13">
        <v>4849</v>
      </c>
      <c r="E6" s="19">
        <v>6.37405683939322</v>
      </c>
    </row>
    <row r="7" s="4" customFormat="1" ht="20.1" customHeight="1" spans="1:5">
      <c r="A7" s="18" t="s">
        <v>1117</v>
      </c>
      <c r="B7" s="13">
        <v>54627</v>
      </c>
      <c r="C7" s="13">
        <v>54994</v>
      </c>
      <c r="D7" s="13">
        <v>367</v>
      </c>
      <c r="E7" s="19">
        <v>0.671828949054497</v>
      </c>
    </row>
    <row r="8" s="4" customFormat="1" ht="20.1" customHeight="1" spans="1:5">
      <c r="A8" s="18" t="s">
        <v>1118</v>
      </c>
      <c r="B8" s="13">
        <v>23774</v>
      </c>
      <c r="C8" s="13">
        <v>23896</v>
      </c>
      <c r="D8" s="13">
        <v>122</v>
      </c>
      <c r="E8" s="19">
        <v>0.513165643139564</v>
      </c>
    </row>
    <row r="9" s="4" customFormat="1" ht="20.1" customHeight="1" spans="1:5">
      <c r="A9" s="18" t="s">
        <v>1119</v>
      </c>
      <c r="B9" s="13">
        <v>29858</v>
      </c>
      <c r="C9" s="13">
        <v>30045</v>
      </c>
      <c r="D9" s="13">
        <v>187</v>
      </c>
      <c r="E9" s="19">
        <v>0.626297809632259</v>
      </c>
    </row>
    <row r="10" s="4" customFormat="1" ht="20.1" customHeight="1" spans="1:5">
      <c r="A10" s="18" t="s">
        <v>1120</v>
      </c>
      <c r="B10" s="13">
        <v>21447</v>
      </c>
      <c r="C10" s="13">
        <v>25929</v>
      </c>
      <c r="D10" s="13">
        <v>4482</v>
      </c>
      <c r="E10" s="19">
        <v>20.8980276961813</v>
      </c>
    </row>
    <row r="11" s="4" customFormat="1" ht="20.1" customHeight="1" spans="1:5">
      <c r="A11" s="18" t="s">
        <v>1118</v>
      </c>
      <c r="B11" s="13">
        <v>2463</v>
      </c>
      <c r="C11" s="13">
        <v>2435</v>
      </c>
      <c r="D11" s="13">
        <v>-28</v>
      </c>
      <c r="E11" s="19">
        <v>-1.13682501015022</v>
      </c>
    </row>
    <row r="12" s="4" customFormat="1" ht="20.1" customHeight="1" spans="1:5">
      <c r="A12" s="18" t="s">
        <v>1119</v>
      </c>
      <c r="B12" s="13">
        <v>18907</v>
      </c>
      <c r="C12" s="13">
        <v>23148</v>
      </c>
      <c r="D12" s="13">
        <v>4241</v>
      </c>
      <c r="E12" s="19">
        <v>22.430845718517</v>
      </c>
    </row>
    <row r="13" s="4" customFormat="1" ht="20.1" customHeight="1" spans="1:5">
      <c r="A13" s="18"/>
      <c r="B13" s="13"/>
      <c r="C13" s="13"/>
      <c r="D13" s="13"/>
      <c r="E13" s="19"/>
    </row>
    <row r="14" s="4" customFormat="1" ht="20.1" customHeight="1" spans="1:5">
      <c r="A14" s="18" t="s">
        <v>1121</v>
      </c>
      <c r="B14" s="13">
        <v>-10237</v>
      </c>
      <c r="C14" s="13">
        <v>-7932</v>
      </c>
      <c r="D14" s="13">
        <v>2305</v>
      </c>
      <c r="E14" s="19">
        <v>267.92</v>
      </c>
    </row>
    <row r="15" s="4" customFormat="1" ht="20.1" customHeight="1" spans="1:5">
      <c r="A15" s="18"/>
      <c r="B15" s="13"/>
      <c r="C15" s="13"/>
      <c r="D15" s="13"/>
      <c r="E15" s="19"/>
    </row>
    <row r="16" s="4" customFormat="1" ht="20.1" customHeight="1" spans="1:5">
      <c r="A16" s="18" t="s">
        <v>81</v>
      </c>
      <c r="B16" s="13">
        <v>65837</v>
      </c>
      <c r="C16" s="13">
        <v>72991</v>
      </c>
      <c r="D16" s="13">
        <v>7154</v>
      </c>
      <c r="E16" s="19">
        <v>10.866230235278</v>
      </c>
    </row>
  </sheetData>
  <mergeCells count="1">
    <mergeCell ref="A2:E2"/>
  </mergeCell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D4" sqref="D4"/>
    </sheetView>
  </sheetViews>
  <sheetFormatPr defaultColWidth="9" defaultRowHeight="20.15" customHeight="1"/>
  <cols>
    <col min="1" max="1" width="42.45" style="3" customWidth="1"/>
    <col min="2" max="3" width="17.9083333333333" style="3" customWidth="1"/>
    <col min="4" max="4" width="29.725" style="3" customWidth="1"/>
    <col min="5" max="5" width="15.6333333333333" style="3" customWidth="1"/>
    <col min="6" max="16384" width="9" style="3"/>
  </cols>
  <sheetData>
    <row r="1" s="1" customFormat="1" ht="14.25" customHeight="1" spans="1:16">
      <c r="A1" s="5" t="s">
        <v>1122</v>
      </c>
      <c r="B1" s="6"/>
      <c r="C1" s="7"/>
      <c r="D1" s="7"/>
      <c r="E1" s="7"/>
      <c r="F1" s="7"/>
      <c r="G1" s="7"/>
      <c r="H1" s="7"/>
      <c r="I1" s="7"/>
      <c r="J1" s="7"/>
      <c r="K1" s="7"/>
      <c r="L1" s="7"/>
      <c r="M1" s="7"/>
      <c r="N1" s="7"/>
      <c r="O1" s="7"/>
      <c r="P1" s="7"/>
    </row>
    <row r="2" ht="31.5" customHeight="1" spans="1:5">
      <c r="A2" s="8" t="s">
        <v>1123</v>
      </c>
      <c r="B2" s="8"/>
      <c r="C2" s="8"/>
      <c r="D2" s="8"/>
      <c r="E2" s="8"/>
    </row>
    <row r="3" customHeight="1" spans="1:5">
      <c r="A3" s="9"/>
      <c r="B3" s="9"/>
      <c r="C3" s="9"/>
      <c r="D3" s="9"/>
      <c r="E3" s="9" t="s">
        <v>21</v>
      </c>
    </row>
    <row r="4" s="2" customFormat="1" customHeight="1" spans="1:5">
      <c r="A4" s="10" t="s">
        <v>1112</v>
      </c>
      <c r="B4" s="10" t="s">
        <v>673</v>
      </c>
      <c r="C4" s="10" t="s">
        <v>25</v>
      </c>
      <c r="D4" s="10" t="s">
        <v>1113</v>
      </c>
      <c r="E4" s="10"/>
    </row>
    <row r="5" s="3" customFormat="1" customHeight="1" spans="1:5">
      <c r="A5" s="11"/>
      <c r="B5" s="10"/>
      <c r="C5" s="10"/>
      <c r="D5" s="10" t="s">
        <v>1114</v>
      </c>
      <c r="E5" s="10" t="s">
        <v>1115</v>
      </c>
    </row>
    <row r="6" s="4" customFormat="1" ht="20.1" customHeight="1" spans="1:5">
      <c r="A6" s="11" t="s">
        <v>1124</v>
      </c>
      <c r="B6" s="12">
        <v>73769</v>
      </c>
      <c r="C6" s="12">
        <v>79353</v>
      </c>
      <c r="D6" s="12">
        <v>5584</v>
      </c>
      <c r="E6" s="12">
        <v>7.56957529585598</v>
      </c>
    </row>
    <row r="7" s="4" customFormat="1" ht="20.1" customHeight="1" spans="1:5">
      <c r="A7" s="11" t="s">
        <v>1125</v>
      </c>
      <c r="B7" s="12">
        <v>52022</v>
      </c>
      <c r="C7" s="12">
        <v>54994</v>
      </c>
      <c r="D7" s="12">
        <v>2972</v>
      </c>
      <c r="E7" s="12">
        <v>5.71296759063473</v>
      </c>
    </row>
    <row r="8" s="4" customFormat="1" ht="20.1" customHeight="1" spans="1:5">
      <c r="A8" s="11" t="s">
        <v>1126</v>
      </c>
      <c r="B8" s="12">
        <v>50528</v>
      </c>
      <c r="C8" s="12">
        <v>53527</v>
      </c>
      <c r="D8" s="12">
        <v>2999</v>
      </c>
      <c r="E8" s="12">
        <v>5.93532298923369</v>
      </c>
    </row>
    <row r="9" s="4" customFormat="1" ht="20.1" customHeight="1" spans="1:5">
      <c r="A9" s="11" t="s">
        <v>1127</v>
      </c>
      <c r="B9" s="12">
        <v>1494</v>
      </c>
      <c r="C9" s="12">
        <v>1467</v>
      </c>
      <c r="D9" s="13">
        <v>-27</v>
      </c>
      <c r="E9" s="12">
        <v>-1.80722891566265</v>
      </c>
    </row>
    <row r="10" s="4" customFormat="1" ht="20.1" customHeight="1" spans="1:5">
      <c r="A10" s="11" t="s">
        <v>1128</v>
      </c>
      <c r="B10" s="12">
        <v>21747</v>
      </c>
      <c r="C10" s="12">
        <v>24359</v>
      </c>
      <c r="D10" s="12">
        <v>2612</v>
      </c>
      <c r="E10" s="12">
        <v>12.0108520715501</v>
      </c>
    </row>
    <row r="11" s="4" customFormat="1" ht="20.1" customHeight="1" spans="1:5">
      <c r="A11" s="11" t="s">
        <v>1126</v>
      </c>
      <c r="B11" s="12">
        <v>21731</v>
      </c>
      <c r="C11" s="12">
        <v>24338</v>
      </c>
      <c r="D11" s="12">
        <v>2607</v>
      </c>
      <c r="E11" s="12">
        <v>11.9966867608486</v>
      </c>
    </row>
    <row r="12" s="4" customFormat="1" ht="20.1" customHeight="1" spans="1:5">
      <c r="A12" s="11" t="s">
        <v>1129</v>
      </c>
      <c r="B12" s="12">
        <v>16</v>
      </c>
      <c r="C12" s="12">
        <v>21</v>
      </c>
      <c r="D12" s="12">
        <v>5</v>
      </c>
      <c r="E12" s="12">
        <v>31.25</v>
      </c>
    </row>
    <row r="13" s="4" customFormat="1" ht="20.1" customHeight="1" spans="1:5">
      <c r="A13" s="11"/>
      <c r="B13" s="12"/>
      <c r="C13" s="12"/>
      <c r="D13" s="12"/>
      <c r="E13" s="12"/>
    </row>
    <row r="14" s="4" customFormat="1" ht="20.1" customHeight="1" spans="1:5">
      <c r="A14" s="11" t="s">
        <v>1130</v>
      </c>
      <c r="B14" s="13">
        <v>-7932</v>
      </c>
      <c r="C14" s="12">
        <v>27223</v>
      </c>
      <c r="D14" s="12">
        <v>35155</v>
      </c>
      <c r="E14" s="12">
        <v>-443.204740292486</v>
      </c>
    </row>
    <row r="15" s="4" customFormat="1" ht="20.1" customHeight="1" spans="1:5">
      <c r="A15" s="11"/>
      <c r="B15" s="12"/>
      <c r="C15" s="12"/>
      <c r="D15" s="12"/>
      <c r="E15" s="12"/>
    </row>
    <row r="16" s="4" customFormat="1" ht="20.1" customHeight="1" spans="1:5">
      <c r="A16" s="10" t="s">
        <v>527</v>
      </c>
      <c r="B16" s="12">
        <v>65837</v>
      </c>
      <c r="C16" s="12">
        <v>106576</v>
      </c>
      <c r="D16" s="12">
        <v>40739</v>
      </c>
      <c r="E16" s="12">
        <v>61.8785789145921</v>
      </c>
    </row>
  </sheetData>
  <mergeCells count="1">
    <mergeCell ref="A2:E2"/>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一般公共预算收入表</vt:lpstr>
      <vt:lpstr>一般公共预算支出表</vt:lpstr>
      <vt:lpstr>一般公共预算收支平衡表</vt:lpstr>
      <vt:lpstr>市本级一般公共预算支出表（功能分类）</vt:lpstr>
      <vt:lpstr>市本级一般公共预算基本支出表（功能分类）</vt:lpstr>
      <vt:lpstr>市本级一般公共预算基本支出表（经济分类）</vt:lpstr>
      <vt:lpstr>一般公共预算税收返还和转移支付预算表</vt:lpstr>
      <vt:lpstr>一般公共预算“三公”经费预算表</vt:lpstr>
      <vt:lpstr>政府债务情况表</vt:lpstr>
      <vt:lpstr>政府性基金收入表</vt:lpstr>
      <vt:lpstr>政府性基金支出表</vt:lpstr>
      <vt:lpstr>政府性基金收支表</vt:lpstr>
      <vt:lpstr>国有资本经营预算收入表</vt:lpstr>
      <vt:lpstr>国有资本经营预算支出表</vt:lpstr>
      <vt:lpstr>国有资本经营预算收支表</vt:lpstr>
      <vt:lpstr>社会保险基金收入表</vt:lpstr>
      <vt:lpstr>社会保险基金支出表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2024-01-10T12:41:00Z</dcterms:created>
  <dcterms:modified xsi:type="dcterms:W3CDTF">2025-03-06T03:13:24Z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9613EBFA5281441790DDDAB5AC0E1C40_13</vt:lpwstr>
  </property>
  <property fmtid="{D5CDD505-2E9C-101B-9397-08002B2CF9AE}" pid="3" name="KSOProductBuildVer">
    <vt:lpwstr>2052-12.1.0.19770</vt:lpwstr>
  </property>
</Properties>
</file>